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5 А" sheetId="1" r:id="rId1"/>
    <sheet name="5 Б" sheetId="2" r:id="rId2"/>
    <sheet name="5 В" sheetId="3" r:id="rId3"/>
    <sheet name="5 Г" sheetId="4" r:id="rId4"/>
    <sheet name="5 Д" sheetId="5" r:id="rId5"/>
    <sheet name="5 Е" sheetId="6" r:id="rId6"/>
    <sheet name="свод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6" l="1"/>
  <c r="D13" i="11" s="1"/>
  <c r="C42" i="5"/>
  <c r="D12" i="11" s="1"/>
  <c r="C42" i="4"/>
  <c r="D11" i="11" s="1"/>
  <c r="C42" i="3"/>
  <c r="D10" i="11" s="1"/>
  <c r="C42" i="2"/>
  <c r="D9" i="11" s="1"/>
  <c r="C42" i="1"/>
  <c r="D8" i="11" s="1"/>
  <c r="D14" i="11" l="1"/>
  <c r="V46" i="6" l="1"/>
  <c r="BC13" i="11" s="1"/>
  <c r="U46" i="6"/>
  <c r="AY13" i="11" s="1"/>
  <c r="T46" i="6"/>
  <c r="AU13" i="11" s="1"/>
  <c r="S46" i="6"/>
  <c r="AQ13" i="11" s="1"/>
  <c r="R46" i="6"/>
  <c r="AN13" i="11" s="1"/>
  <c r="Q46" i="6"/>
  <c r="AK13" i="11" s="1"/>
  <c r="P46" i="6"/>
  <c r="AG13" i="11" s="1"/>
  <c r="O46" i="6"/>
  <c r="AD13" i="11" s="1"/>
  <c r="N46" i="6"/>
  <c r="AA13" i="11" s="1"/>
  <c r="M46" i="6"/>
  <c r="X13" i="11" s="1"/>
  <c r="L46" i="6"/>
  <c r="U13" i="11" s="1"/>
  <c r="K46" i="6"/>
  <c r="R13" i="11" s="1"/>
  <c r="J46" i="6"/>
  <c r="O13" i="11" s="1"/>
  <c r="I46" i="6"/>
  <c r="K13" i="11" s="1"/>
  <c r="H46" i="6"/>
  <c r="H13" i="11" s="1"/>
  <c r="V45" i="6"/>
  <c r="BB13" i="11" s="1"/>
  <c r="U45" i="6"/>
  <c r="AX13" i="11" s="1"/>
  <c r="T45" i="6"/>
  <c r="AT13" i="11" s="1"/>
  <c r="S45" i="6"/>
  <c r="AP13" i="11" s="1"/>
  <c r="R45" i="6"/>
  <c r="AM13" i="11" s="1"/>
  <c r="Q45" i="6"/>
  <c r="AJ13" i="11" s="1"/>
  <c r="P45" i="6"/>
  <c r="AF13" i="11" s="1"/>
  <c r="O45" i="6"/>
  <c r="AC13" i="11" s="1"/>
  <c r="N45" i="6"/>
  <c r="Z13" i="11" s="1"/>
  <c r="M45" i="6"/>
  <c r="W13" i="11" s="1"/>
  <c r="L45" i="6"/>
  <c r="T13" i="11" s="1"/>
  <c r="K45" i="6"/>
  <c r="Q13" i="11" s="1"/>
  <c r="J45" i="6"/>
  <c r="N13" i="11" s="1"/>
  <c r="I45" i="6"/>
  <c r="J13" i="11" s="1"/>
  <c r="H45" i="6"/>
  <c r="G13" i="11" s="1"/>
  <c r="V44" i="6"/>
  <c r="BA13" i="11" s="1"/>
  <c r="U44" i="6"/>
  <c r="AW13" i="11" s="1"/>
  <c r="T44" i="6"/>
  <c r="AS13" i="11" s="1"/>
  <c r="S44" i="6"/>
  <c r="AO13" i="11" s="1"/>
  <c r="R44" i="6"/>
  <c r="AL13" i="11" s="1"/>
  <c r="Q44" i="6"/>
  <c r="AI13" i="11" s="1"/>
  <c r="P44" i="6"/>
  <c r="AE13" i="11" s="1"/>
  <c r="O44" i="6"/>
  <c r="AB13" i="11" s="1"/>
  <c r="N44" i="6"/>
  <c r="Y13" i="11" s="1"/>
  <c r="M44" i="6"/>
  <c r="V13" i="11" s="1"/>
  <c r="L44" i="6"/>
  <c r="S13" i="11" s="1"/>
  <c r="K44" i="6"/>
  <c r="P13" i="11" s="1"/>
  <c r="J44" i="6"/>
  <c r="M13" i="11" s="1"/>
  <c r="I44" i="6"/>
  <c r="I13" i="11" s="1"/>
  <c r="H44" i="6"/>
  <c r="F13" i="11" s="1"/>
  <c r="V43" i="6"/>
  <c r="AZ13" i="11" s="1"/>
  <c r="U43" i="6"/>
  <c r="AV13" i="11" s="1"/>
  <c r="T43" i="6"/>
  <c r="AR13" i="11" s="1"/>
  <c r="Q43" i="6"/>
  <c r="AH13" i="11" s="1"/>
  <c r="J43" i="6"/>
  <c r="L13" i="11" s="1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D42" i="6"/>
  <c r="E13" i="11" s="1"/>
  <c r="X35" i="6"/>
  <c r="W35" i="6"/>
  <c r="X33" i="6"/>
  <c r="W33" i="6"/>
  <c r="X32" i="6"/>
  <c r="W32" i="6"/>
  <c r="X31" i="6"/>
  <c r="W31" i="6"/>
  <c r="X30" i="6"/>
  <c r="W30" i="6"/>
  <c r="X29" i="6"/>
  <c r="W29" i="6"/>
  <c r="X28" i="6"/>
  <c r="W28" i="6"/>
  <c r="X27" i="6"/>
  <c r="W27" i="6"/>
  <c r="X26" i="6"/>
  <c r="W26" i="6"/>
  <c r="X25" i="6"/>
  <c r="W25" i="6"/>
  <c r="X24" i="6"/>
  <c r="W24" i="6"/>
  <c r="X23" i="6"/>
  <c r="W23" i="6"/>
  <c r="X22" i="6"/>
  <c r="W22" i="6"/>
  <c r="X20" i="6"/>
  <c r="W20" i="6"/>
  <c r="X19" i="6"/>
  <c r="W19" i="6"/>
  <c r="X18" i="6"/>
  <c r="W18" i="6"/>
  <c r="X16" i="6"/>
  <c r="W16" i="6"/>
  <c r="X15" i="6"/>
  <c r="W15" i="6"/>
  <c r="X14" i="6"/>
  <c r="W14" i="6"/>
  <c r="X13" i="6"/>
  <c r="W13" i="6"/>
  <c r="X12" i="6"/>
  <c r="W12" i="6"/>
  <c r="X11" i="6"/>
  <c r="W11" i="6"/>
  <c r="X10" i="6"/>
  <c r="W10" i="6"/>
  <c r="X9" i="6"/>
  <c r="W9" i="6"/>
  <c r="X8" i="6"/>
  <c r="W8" i="6"/>
  <c r="X7" i="6"/>
  <c r="W7" i="6"/>
  <c r="V46" i="5"/>
  <c r="BC12" i="11" s="1"/>
  <c r="U46" i="5"/>
  <c r="AY12" i="11" s="1"/>
  <c r="T46" i="5"/>
  <c r="AU12" i="11" s="1"/>
  <c r="S46" i="5"/>
  <c r="AQ12" i="11" s="1"/>
  <c r="R46" i="5"/>
  <c r="AN12" i="11" s="1"/>
  <c r="Q46" i="5"/>
  <c r="AK12" i="11" s="1"/>
  <c r="P46" i="5"/>
  <c r="AG12" i="11" s="1"/>
  <c r="O46" i="5"/>
  <c r="AD12" i="11" s="1"/>
  <c r="N46" i="5"/>
  <c r="AA12" i="11" s="1"/>
  <c r="M46" i="5"/>
  <c r="X12" i="11" s="1"/>
  <c r="L46" i="5"/>
  <c r="U12" i="11" s="1"/>
  <c r="K46" i="5"/>
  <c r="R12" i="11" s="1"/>
  <c r="J46" i="5"/>
  <c r="O12" i="11" s="1"/>
  <c r="I46" i="5"/>
  <c r="K12" i="11" s="1"/>
  <c r="H46" i="5"/>
  <c r="H12" i="11" s="1"/>
  <c r="V45" i="5"/>
  <c r="BB12" i="11" s="1"/>
  <c r="U45" i="5"/>
  <c r="AX12" i="11" s="1"/>
  <c r="T45" i="5"/>
  <c r="AT12" i="11" s="1"/>
  <c r="S45" i="5"/>
  <c r="AP12" i="11" s="1"/>
  <c r="R45" i="5"/>
  <c r="AM12" i="11" s="1"/>
  <c r="Q45" i="5"/>
  <c r="AJ12" i="11" s="1"/>
  <c r="P45" i="5"/>
  <c r="AF12" i="11" s="1"/>
  <c r="O45" i="5"/>
  <c r="AC12" i="11" s="1"/>
  <c r="N45" i="5"/>
  <c r="Z12" i="11" s="1"/>
  <c r="M45" i="5"/>
  <c r="W12" i="11" s="1"/>
  <c r="L45" i="5"/>
  <c r="T12" i="11" s="1"/>
  <c r="K45" i="5"/>
  <c r="Q12" i="11" s="1"/>
  <c r="J45" i="5"/>
  <c r="N12" i="11" s="1"/>
  <c r="I45" i="5"/>
  <c r="J12" i="11" s="1"/>
  <c r="H45" i="5"/>
  <c r="G12" i="11" s="1"/>
  <c r="V44" i="5"/>
  <c r="BA12" i="11" s="1"/>
  <c r="U44" i="5"/>
  <c r="AW12" i="11" s="1"/>
  <c r="T44" i="5"/>
  <c r="AS12" i="11" s="1"/>
  <c r="S44" i="5"/>
  <c r="AO12" i="11" s="1"/>
  <c r="R44" i="5"/>
  <c r="AL12" i="11" s="1"/>
  <c r="Q44" i="5"/>
  <c r="AI12" i="11" s="1"/>
  <c r="P44" i="5"/>
  <c r="AE12" i="11" s="1"/>
  <c r="O44" i="5"/>
  <c r="AB12" i="11" s="1"/>
  <c r="N44" i="5"/>
  <c r="Y12" i="11" s="1"/>
  <c r="M44" i="5"/>
  <c r="V12" i="11" s="1"/>
  <c r="L44" i="5"/>
  <c r="S12" i="11" s="1"/>
  <c r="K44" i="5"/>
  <c r="P12" i="11" s="1"/>
  <c r="J44" i="5"/>
  <c r="M12" i="11" s="1"/>
  <c r="I44" i="5"/>
  <c r="I12" i="11" s="1"/>
  <c r="H44" i="5"/>
  <c r="F12" i="11" s="1"/>
  <c r="V43" i="5"/>
  <c r="AZ12" i="11" s="1"/>
  <c r="U43" i="5"/>
  <c r="AV12" i="11" s="1"/>
  <c r="T43" i="5"/>
  <c r="AR12" i="11" s="1"/>
  <c r="Q43" i="5"/>
  <c r="AH12" i="11" s="1"/>
  <c r="J43" i="5"/>
  <c r="L12" i="11" s="1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D42" i="5"/>
  <c r="E12" i="11" s="1"/>
  <c r="X31" i="5"/>
  <c r="W31" i="5"/>
  <c r="X29" i="5"/>
  <c r="W29" i="5"/>
  <c r="X28" i="5"/>
  <c r="W28" i="5"/>
  <c r="X27" i="5"/>
  <c r="W27" i="5"/>
  <c r="X26" i="5"/>
  <c r="W26" i="5"/>
  <c r="X25" i="5"/>
  <c r="W25" i="5"/>
  <c r="X23" i="5"/>
  <c r="W23" i="5"/>
  <c r="X22" i="5"/>
  <c r="W22" i="5"/>
  <c r="X21" i="5"/>
  <c r="W21" i="5"/>
  <c r="X20" i="5"/>
  <c r="W20" i="5"/>
  <c r="X19" i="5"/>
  <c r="W19" i="5"/>
  <c r="X18" i="5"/>
  <c r="W18" i="5"/>
  <c r="X17" i="5"/>
  <c r="W17" i="5"/>
  <c r="X16" i="5"/>
  <c r="W16" i="5"/>
  <c r="X13" i="5"/>
  <c r="W13" i="5"/>
  <c r="X12" i="5"/>
  <c r="W12" i="5"/>
  <c r="X11" i="5"/>
  <c r="W11" i="5"/>
  <c r="X10" i="5"/>
  <c r="W10" i="5"/>
  <c r="X9" i="5"/>
  <c r="W9" i="5"/>
  <c r="X8" i="5"/>
  <c r="W8" i="5"/>
  <c r="V46" i="4"/>
  <c r="BC11" i="11" s="1"/>
  <c r="U46" i="4"/>
  <c r="AY11" i="11" s="1"/>
  <c r="T46" i="4"/>
  <c r="AU11" i="11" s="1"/>
  <c r="S46" i="4"/>
  <c r="AQ11" i="11" s="1"/>
  <c r="R46" i="4"/>
  <c r="AN11" i="11" s="1"/>
  <c r="Q46" i="4"/>
  <c r="AK11" i="11" s="1"/>
  <c r="P46" i="4"/>
  <c r="AG11" i="11" s="1"/>
  <c r="O46" i="4"/>
  <c r="AD11" i="11" s="1"/>
  <c r="N46" i="4"/>
  <c r="AA11" i="11" s="1"/>
  <c r="M46" i="4"/>
  <c r="X11" i="11" s="1"/>
  <c r="L46" i="4"/>
  <c r="U11" i="11" s="1"/>
  <c r="K46" i="4"/>
  <c r="R11" i="11" s="1"/>
  <c r="J46" i="4"/>
  <c r="O11" i="11" s="1"/>
  <c r="I46" i="4"/>
  <c r="K11" i="11" s="1"/>
  <c r="H46" i="4"/>
  <c r="H11" i="11" s="1"/>
  <c r="V45" i="4"/>
  <c r="BB11" i="11" s="1"/>
  <c r="U45" i="4"/>
  <c r="AX11" i="11" s="1"/>
  <c r="T45" i="4"/>
  <c r="AT11" i="11" s="1"/>
  <c r="S45" i="4"/>
  <c r="AP11" i="11" s="1"/>
  <c r="R45" i="4"/>
  <c r="AM11" i="11" s="1"/>
  <c r="Q45" i="4"/>
  <c r="AJ11" i="11" s="1"/>
  <c r="P45" i="4"/>
  <c r="AF11" i="11" s="1"/>
  <c r="O45" i="4"/>
  <c r="AC11" i="11" s="1"/>
  <c r="N45" i="4"/>
  <c r="Z11" i="11" s="1"/>
  <c r="M45" i="4"/>
  <c r="W11" i="11" s="1"/>
  <c r="L45" i="4"/>
  <c r="T11" i="11" s="1"/>
  <c r="K45" i="4"/>
  <c r="Q11" i="11" s="1"/>
  <c r="J45" i="4"/>
  <c r="N11" i="11" s="1"/>
  <c r="I45" i="4"/>
  <c r="J11" i="11" s="1"/>
  <c r="H45" i="4"/>
  <c r="G11" i="11" s="1"/>
  <c r="V44" i="4"/>
  <c r="BA11" i="11" s="1"/>
  <c r="U44" i="4"/>
  <c r="AW11" i="11" s="1"/>
  <c r="T44" i="4"/>
  <c r="AS11" i="11" s="1"/>
  <c r="S44" i="4"/>
  <c r="AO11" i="11" s="1"/>
  <c r="R44" i="4"/>
  <c r="AL11" i="11" s="1"/>
  <c r="Q44" i="4"/>
  <c r="AI11" i="11" s="1"/>
  <c r="P44" i="4"/>
  <c r="AE11" i="11" s="1"/>
  <c r="O44" i="4"/>
  <c r="AB11" i="11" s="1"/>
  <c r="N44" i="4"/>
  <c r="Y11" i="11" s="1"/>
  <c r="M44" i="4"/>
  <c r="V11" i="11" s="1"/>
  <c r="L44" i="4"/>
  <c r="S11" i="11" s="1"/>
  <c r="K44" i="4"/>
  <c r="P11" i="11" s="1"/>
  <c r="J44" i="4"/>
  <c r="M11" i="11" s="1"/>
  <c r="I44" i="4"/>
  <c r="I11" i="11" s="1"/>
  <c r="H44" i="4"/>
  <c r="F11" i="11" s="1"/>
  <c r="V43" i="4"/>
  <c r="AZ11" i="11" s="1"/>
  <c r="U43" i="4"/>
  <c r="AV11" i="11" s="1"/>
  <c r="T43" i="4"/>
  <c r="AR11" i="11" s="1"/>
  <c r="Q43" i="4"/>
  <c r="AH11" i="11" s="1"/>
  <c r="J43" i="4"/>
  <c r="L11" i="11" s="1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D42" i="4"/>
  <c r="E11" i="11" s="1"/>
  <c r="X34" i="4"/>
  <c r="W34" i="4"/>
  <c r="X33" i="4"/>
  <c r="W33" i="4"/>
  <c r="X32" i="4"/>
  <c r="W32" i="4"/>
  <c r="X30" i="4"/>
  <c r="W30" i="4"/>
  <c r="X29" i="4"/>
  <c r="W29" i="4"/>
  <c r="X28" i="4"/>
  <c r="W28" i="4"/>
  <c r="X27" i="4"/>
  <c r="W27" i="4"/>
  <c r="X26" i="4"/>
  <c r="W26" i="4"/>
  <c r="X24" i="4"/>
  <c r="W24" i="4"/>
  <c r="X23" i="4"/>
  <c r="W23" i="4"/>
  <c r="X20" i="4"/>
  <c r="W20" i="4"/>
  <c r="X19" i="4"/>
  <c r="W19" i="4"/>
  <c r="X18" i="4"/>
  <c r="W18" i="4"/>
  <c r="X17" i="4"/>
  <c r="W17" i="4"/>
  <c r="X15" i="4"/>
  <c r="W15" i="4"/>
  <c r="X14" i="4"/>
  <c r="W14" i="4"/>
  <c r="X13" i="4"/>
  <c r="W13" i="4"/>
  <c r="X11" i="4"/>
  <c r="W11" i="4"/>
  <c r="X10" i="4"/>
  <c r="W10" i="4"/>
  <c r="X9" i="4"/>
  <c r="W9" i="4"/>
  <c r="X8" i="4"/>
  <c r="W8" i="4"/>
  <c r="X7" i="4"/>
  <c r="W7" i="4"/>
  <c r="V46" i="3"/>
  <c r="BC10" i="11" s="1"/>
  <c r="U46" i="3"/>
  <c r="AY10" i="11" s="1"/>
  <c r="T46" i="3"/>
  <c r="AU10" i="11" s="1"/>
  <c r="S46" i="3"/>
  <c r="AQ10" i="11" s="1"/>
  <c r="R46" i="3"/>
  <c r="AN10" i="11" s="1"/>
  <c r="Q46" i="3"/>
  <c r="AK10" i="11" s="1"/>
  <c r="P46" i="3"/>
  <c r="AG10" i="11" s="1"/>
  <c r="O46" i="3"/>
  <c r="AD10" i="11" s="1"/>
  <c r="N46" i="3"/>
  <c r="AA10" i="11" s="1"/>
  <c r="M46" i="3"/>
  <c r="X10" i="11" s="1"/>
  <c r="L46" i="3"/>
  <c r="U10" i="11" s="1"/>
  <c r="K46" i="3"/>
  <c r="R10" i="11" s="1"/>
  <c r="J46" i="3"/>
  <c r="O10" i="11" s="1"/>
  <c r="I46" i="3"/>
  <c r="K10" i="11" s="1"/>
  <c r="H46" i="3"/>
  <c r="H10" i="11" s="1"/>
  <c r="V45" i="3"/>
  <c r="BB10" i="11" s="1"/>
  <c r="U45" i="3"/>
  <c r="AX10" i="11" s="1"/>
  <c r="T45" i="3"/>
  <c r="AT10" i="11" s="1"/>
  <c r="S45" i="3"/>
  <c r="AP10" i="11" s="1"/>
  <c r="R45" i="3"/>
  <c r="AM10" i="11" s="1"/>
  <c r="Q45" i="3"/>
  <c r="AJ10" i="11" s="1"/>
  <c r="P45" i="3"/>
  <c r="AF10" i="11" s="1"/>
  <c r="O45" i="3"/>
  <c r="AC10" i="11" s="1"/>
  <c r="N45" i="3"/>
  <c r="Z10" i="11" s="1"/>
  <c r="M45" i="3"/>
  <c r="W10" i="11" s="1"/>
  <c r="L45" i="3"/>
  <c r="T10" i="11" s="1"/>
  <c r="K45" i="3"/>
  <c r="Q10" i="11" s="1"/>
  <c r="J45" i="3"/>
  <c r="N10" i="11" s="1"/>
  <c r="I45" i="3"/>
  <c r="J10" i="11" s="1"/>
  <c r="H45" i="3"/>
  <c r="G10" i="11" s="1"/>
  <c r="V44" i="3"/>
  <c r="BA10" i="11" s="1"/>
  <c r="U44" i="3"/>
  <c r="AW10" i="11" s="1"/>
  <c r="T44" i="3"/>
  <c r="AS10" i="11" s="1"/>
  <c r="S44" i="3"/>
  <c r="AO10" i="11" s="1"/>
  <c r="R44" i="3"/>
  <c r="AL10" i="11" s="1"/>
  <c r="Q44" i="3"/>
  <c r="AI10" i="11" s="1"/>
  <c r="P44" i="3"/>
  <c r="AE10" i="11" s="1"/>
  <c r="O44" i="3"/>
  <c r="AB10" i="11" s="1"/>
  <c r="N44" i="3"/>
  <c r="Y10" i="11" s="1"/>
  <c r="M44" i="3"/>
  <c r="V10" i="11" s="1"/>
  <c r="L44" i="3"/>
  <c r="S10" i="11" s="1"/>
  <c r="K44" i="3"/>
  <c r="P10" i="11" s="1"/>
  <c r="J44" i="3"/>
  <c r="M10" i="11" s="1"/>
  <c r="I44" i="3"/>
  <c r="I10" i="11" s="1"/>
  <c r="H44" i="3"/>
  <c r="F10" i="11" s="1"/>
  <c r="V43" i="3"/>
  <c r="AZ10" i="11" s="1"/>
  <c r="U43" i="3"/>
  <c r="AV10" i="11" s="1"/>
  <c r="T43" i="3"/>
  <c r="AR10" i="11" s="1"/>
  <c r="Q43" i="3"/>
  <c r="AH10" i="11" s="1"/>
  <c r="J43" i="3"/>
  <c r="L10" i="11" s="1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D42" i="3"/>
  <c r="E10" i="11" s="1"/>
  <c r="X31" i="3"/>
  <c r="W31" i="3"/>
  <c r="X30" i="3"/>
  <c r="W30" i="3"/>
  <c r="X29" i="3"/>
  <c r="W29" i="3"/>
  <c r="X28" i="3"/>
  <c r="W28" i="3"/>
  <c r="X27" i="3"/>
  <c r="W27" i="3"/>
  <c r="X26" i="3"/>
  <c r="W26" i="3"/>
  <c r="X24" i="3"/>
  <c r="W24" i="3"/>
  <c r="X23" i="3"/>
  <c r="W23" i="3"/>
  <c r="X22" i="3"/>
  <c r="W22" i="3"/>
  <c r="X21" i="3"/>
  <c r="W21" i="3"/>
  <c r="X20" i="3"/>
  <c r="W20" i="3"/>
  <c r="X19" i="3"/>
  <c r="W19" i="3"/>
  <c r="X18" i="3"/>
  <c r="W18" i="3"/>
  <c r="X17" i="3"/>
  <c r="W17" i="3"/>
  <c r="X16" i="3"/>
  <c r="W16" i="3"/>
  <c r="X15" i="3"/>
  <c r="W15" i="3"/>
  <c r="X14" i="3"/>
  <c r="W14" i="3"/>
  <c r="X13" i="3"/>
  <c r="W13" i="3"/>
  <c r="X10" i="3"/>
  <c r="W10" i="3"/>
  <c r="X9" i="3"/>
  <c r="W9" i="3"/>
  <c r="X8" i="3"/>
  <c r="W8" i="3"/>
  <c r="X7" i="3"/>
  <c r="W7" i="3"/>
  <c r="V46" i="2"/>
  <c r="BC9" i="11" s="1"/>
  <c r="U46" i="2"/>
  <c r="AY9" i="11" s="1"/>
  <c r="T46" i="2"/>
  <c r="AU9" i="11" s="1"/>
  <c r="S46" i="2"/>
  <c r="AQ9" i="11" s="1"/>
  <c r="R46" i="2"/>
  <c r="AN9" i="11" s="1"/>
  <c r="Q46" i="2"/>
  <c r="AK9" i="11" s="1"/>
  <c r="P46" i="2"/>
  <c r="AG9" i="11" s="1"/>
  <c r="O46" i="2"/>
  <c r="AD9" i="11" s="1"/>
  <c r="N46" i="2"/>
  <c r="AA9" i="11" s="1"/>
  <c r="M46" i="2"/>
  <c r="X9" i="11" s="1"/>
  <c r="L46" i="2"/>
  <c r="U9" i="11" s="1"/>
  <c r="K46" i="2"/>
  <c r="R9" i="11" s="1"/>
  <c r="J46" i="2"/>
  <c r="O9" i="11" s="1"/>
  <c r="I46" i="2"/>
  <c r="K9" i="11" s="1"/>
  <c r="H46" i="2"/>
  <c r="H9" i="11" s="1"/>
  <c r="V45" i="2"/>
  <c r="BB9" i="11" s="1"/>
  <c r="U45" i="2"/>
  <c r="AX9" i="11" s="1"/>
  <c r="T45" i="2"/>
  <c r="AT9" i="11" s="1"/>
  <c r="S45" i="2"/>
  <c r="AP9" i="11" s="1"/>
  <c r="R45" i="2"/>
  <c r="AM9" i="11" s="1"/>
  <c r="Q45" i="2"/>
  <c r="AJ9" i="11" s="1"/>
  <c r="P45" i="2"/>
  <c r="AF9" i="11" s="1"/>
  <c r="O45" i="2"/>
  <c r="AC9" i="11" s="1"/>
  <c r="N45" i="2"/>
  <c r="Z9" i="11" s="1"/>
  <c r="M45" i="2"/>
  <c r="W9" i="11" s="1"/>
  <c r="L45" i="2"/>
  <c r="T9" i="11" s="1"/>
  <c r="K45" i="2"/>
  <c r="Q9" i="11" s="1"/>
  <c r="J45" i="2"/>
  <c r="N9" i="11" s="1"/>
  <c r="I45" i="2"/>
  <c r="J9" i="11" s="1"/>
  <c r="H45" i="2"/>
  <c r="G9" i="11" s="1"/>
  <c r="V44" i="2"/>
  <c r="BA9" i="11" s="1"/>
  <c r="U44" i="2"/>
  <c r="AW9" i="11" s="1"/>
  <c r="T44" i="2"/>
  <c r="AS9" i="11" s="1"/>
  <c r="S44" i="2"/>
  <c r="AO9" i="11" s="1"/>
  <c r="R44" i="2"/>
  <c r="AL9" i="11" s="1"/>
  <c r="Q44" i="2"/>
  <c r="AI9" i="11" s="1"/>
  <c r="P44" i="2"/>
  <c r="AE9" i="11" s="1"/>
  <c r="O44" i="2"/>
  <c r="AB9" i="11" s="1"/>
  <c r="N44" i="2"/>
  <c r="Y9" i="11" s="1"/>
  <c r="M44" i="2"/>
  <c r="V9" i="11" s="1"/>
  <c r="L44" i="2"/>
  <c r="S9" i="11" s="1"/>
  <c r="K44" i="2"/>
  <c r="P9" i="11" s="1"/>
  <c r="J44" i="2"/>
  <c r="M9" i="11" s="1"/>
  <c r="I44" i="2"/>
  <c r="I9" i="11" s="1"/>
  <c r="H44" i="2"/>
  <c r="F9" i="11" s="1"/>
  <c r="V43" i="2"/>
  <c r="AZ9" i="11" s="1"/>
  <c r="U43" i="2"/>
  <c r="AV9" i="11" s="1"/>
  <c r="T43" i="2"/>
  <c r="AR9" i="11" s="1"/>
  <c r="Q43" i="2"/>
  <c r="AH9" i="11" s="1"/>
  <c r="J43" i="2"/>
  <c r="L9" i="11" s="1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E9" i="11" s="1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I46" i="1"/>
  <c r="K8" i="11" s="1"/>
  <c r="J46" i="1"/>
  <c r="O8" i="11" s="1"/>
  <c r="K46" i="1"/>
  <c r="R8" i="11" s="1"/>
  <c r="L46" i="1"/>
  <c r="U8" i="11" s="1"/>
  <c r="M46" i="1"/>
  <c r="X8" i="11" s="1"/>
  <c r="N46" i="1"/>
  <c r="AA8" i="11" s="1"/>
  <c r="O46" i="1"/>
  <c r="AD8" i="11" s="1"/>
  <c r="P46" i="1"/>
  <c r="AG8" i="11" s="1"/>
  <c r="Q46" i="1"/>
  <c r="AK8" i="11" s="1"/>
  <c r="R46" i="1"/>
  <c r="AN8" i="11" s="1"/>
  <c r="S46" i="1"/>
  <c r="AQ8" i="11" s="1"/>
  <c r="T46" i="1"/>
  <c r="AU8" i="11" s="1"/>
  <c r="U46" i="1"/>
  <c r="AY8" i="11" s="1"/>
  <c r="V46" i="1"/>
  <c r="BC8" i="11" s="1"/>
  <c r="H46" i="1"/>
  <c r="H8" i="11" s="1"/>
  <c r="V43" i="1"/>
  <c r="AZ8" i="11" s="1"/>
  <c r="U43" i="1"/>
  <c r="AV8" i="11" s="1"/>
  <c r="T43" i="1"/>
  <c r="AR8" i="11" s="1"/>
  <c r="Q43" i="1"/>
  <c r="AH8" i="11" s="1"/>
  <c r="J43" i="1"/>
  <c r="L8" i="11" s="1"/>
  <c r="I45" i="1"/>
  <c r="J8" i="11" s="1"/>
  <c r="J45" i="1"/>
  <c r="N8" i="11" s="1"/>
  <c r="K45" i="1"/>
  <c r="Q8" i="11" s="1"/>
  <c r="L45" i="1"/>
  <c r="T8" i="11" s="1"/>
  <c r="M45" i="1"/>
  <c r="W8" i="11" s="1"/>
  <c r="N45" i="1"/>
  <c r="Z8" i="11" s="1"/>
  <c r="O45" i="1"/>
  <c r="AC8" i="11" s="1"/>
  <c r="P45" i="1"/>
  <c r="AF8" i="11" s="1"/>
  <c r="Q45" i="1"/>
  <c r="AJ8" i="11" s="1"/>
  <c r="AJ14" i="11" s="1"/>
  <c r="R45" i="1"/>
  <c r="AM8" i="11" s="1"/>
  <c r="S45" i="1"/>
  <c r="AP8" i="11" s="1"/>
  <c r="T45" i="1"/>
  <c r="AT8" i="11" s="1"/>
  <c r="U45" i="1"/>
  <c r="AX8" i="11" s="1"/>
  <c r="AX14" i="11" s="1"/>
  <c r="V45" i="1"/>
  <c r="BB8" i="11" s="1"/>
  <c r="J44" i="1"/>
  <c r="M8" i="11" s="1"/>
  <c r="K44" i="1"/>
  <c r="P8" i="11" s="1"/>
  <c r="L44" i="1"/>
  <c r="S8" i="11" s="1"/>
  <c r="M44" i="1"/>
  <c r="V8" i="11" s="1"/>
  <c r="N44" i="1"/>
  <c r="Y8" i="11" s="1"/>
  <c r="O44" i="1"/>
  <c r="AB8" i="11" s="1"/>
  <c r="P44" i="1"/>
  <c r="AE8" i="11" s="1"/>
  <c r="AE14" i="11" s="1"/>
  <c r="Q44" i="1"/>
  <c r="AI8" i="11" s="1"/>
  <c r="R44" i="1"/>
  <c r="AL8" i="11" s="1"/>
  <c r="S44" i="1"/>
  <c r="AO8" i="11" s="1"/>
  <c r="T44" i="1"/>
  <c r="AS8" i="11" s="1"/>
  <c r="U44" i="1"/>
  <c r="AW8" i="11" s="1"/>
  <c r="V44" i="1"/>
  <c r="BA8" i="11" s="1"/>
  <c r="I44" i="1"/>
  <c r="I8" i="11" s="1"/>
  <c r="H44" i="1"/>
  <c r="F8" i="11" s="1"/>
  <c r="H45" i="1"/>
  <c r="G8" i="11" s="1"/>
  <c r="G14" i="11" s="1"/>
  <c r="AL14" i="11" l="1"/>
  <c r="Y14" i="11"/>
  <c r="M14" i="11"/>
  <c r="AP14" i="11"/>
  <c r="Q14" i="11"/>
  <c r="I14" i="11"/>
  <c r="X42" i="5"/>
  <c r="BE12" i="11" s="1"/>
  <c r="AH14" i="11"/>
  <c r="J14" i="11"/>
  <c r="AC14" i="11"/>
  <c r="F14" i="11"/>
  <c r="AO14" i="11"/>
  <c r="AB14" i="11"/>
  <c r="P14" i="11"/>
  <c r="AZ14" i="11"/>
  <c r="AF14" i="11"/>
  <c r="L14" i="11"/>
  <c r="H14" i="11"/>
  <c r="X42" i="2"/>
  <c r="BE9" i="11" s="1"/>
  <c r="X42" i="3"/>
  <c r="BE10" i="11" s="1"/>
  <c r="X42" i="4"/>
  <c r="BE11" i="11" s="1"/>
  <c r="X42" i="6"/>
  <c r="BE13" i="11" s="1"/>
  <c r="AW14" i="11"/>
  <c r="AI14" i="11"/>
  <c r="BB14" i="11"/>
  <c r="AM14" i="11"/>
  <c r="Z14" i="11"/>
  <c r="N14" i="11"/>
  <c r="AV14" i="11"/>
  <c r="AN14" i="11"/>
  <c r="AG14" i="11"/>
  <c r="AA14" i="11"/>
  <c r="O14" i="11"/>
  <c r="W42" i="2"/>
  <c r="BD9" i="11" s="1"/>
  <c r="Y7" i="2"/>
  <c r="Y8" i="2"/>
  <c r="Z8" i="2" s="1"/>
  <c r="Y9" i="2"/>
  <c r="Z9" i="2" s="1"/>
  <c r="Y10" i="2"/>
  <c r="Z10" i="2" s="1"/>
  <c r="Y11" i="2"/>
  <c r="Z11" i="2" s="1"/>
  <c r="Y12" i="2"/>
  <c r="Z12" i="2" s="1"/>
  <c r="Y13" i="2"/>
  <c r="Z13" i="2" s="1"/>
  <c r="Y15" i="2"/>
  <c r="Z15" i="2" s="1"/>
  <c r="Y16" i="2"/>
  <c r="Z16" i="2" s="1"/>
  <c r="Y17" i="2"/>
  <c r="Z17" i="2" s="1"/>
  <c r="Y18" i="2"/>
  <c r="Z18" i="2" s="1"/>
  <c r="Y19" i="2"/>
  <c r="Z19" i="2" s="1"/>
  <c r="Y20" i="2"/>
  <c r="Z20" i="2" s="1"/>
  <c r="Y21" i="2"/>
  <c r="Z21" i="2" s="1"/>
  <c r="Y22" i="2"/>
  <c r="Z22" i="2" s="1"/>
  <c r="Y23" i="2"/>
  <c r="Z23" i="2" s="1"/>
  <c r="Y24" i="2"/>
  <c r="Z24" i="2" s="1"/>
  <c r="Y26" i="2"/>
  <c r="Z26" i="2" s="1"/>
  <c r="Y27" i="2"/>
  <c r="Z27" i="2" s="1"/>
  <c r="Y28" i="2"/>
  <c r="Z28" i="2" s="1"/>
  <c r="Y29" i="2"/>
  <c r="Z29" i="2" s="1"/>
  <c r="Y30" i="2"/>
  <c r="Z30" i="2" s="1"/>
  <c r="Y31" i="2"/>
  <c r="Z31" i="2" s="1"/>
  <c r="Y32" i="2"/>
  <c r="Z32" i="2" s="1"/>
  <c r="Y33" i="2"/>
  <c r="Z33" i="2" s="1"/>
  <c r="Y34" i="2"/>
  <c r="Z34" i="2" s="1"/>
  <c r="W42" i="3"/>
  <c r="BD10" i="11" s="1"/>
  <c r="Y7" i="3"/>
  <c r="Y8" i="3"/>
  <c r="Z8" i="3" s="1"/>
  <c r="Y9" i="3"/>
  <c r="Z9" i="3" s="1"/>
  <c r="Y10" i="3"/>
  <c r="Z10" i="3" s="1"/>
  <c r="Y13" i="3"/>
  <c r="Z13" i="3" s="1"/>
  <c r="Y14" i="3"/>
  <c r="Z14" i="3" s="1"/>
  <c r="Y15" i="3"/>
  <c r="Z15" i="3" s="1"/>
  <c r="Y16" i="3"/>
  <c r="Z16" i="3" s="1"/>
  <c r="Y17" i="3"/>
  <c r="Z17" i="3" s="1"/>
  <c r="Y18" i="3"/>
  <c r="Z18" i="3" s="1"/>
  <c r="Y19" i="3"/>
  <c r="Z19" i="3" s="1"/>
  <c r="Y20" i="3"/>
  <c r="Z20" i="3" s="1"/>
  <c r="Y21" i="3"/>
  <c r="Z21" i="3" s="1"/>
  <c r="Y22" i="3"/>
  <c r="Z22" i="3" s="1"/>
  <c r="Y23" i="3"/>
  <c r="Z23" i="3" s="1"/>
  <c r="Y24" i="3"/>
  <c r="Z24" i="3" s="1"/>
  <c r="Y26" i="3"/>
  <c r="Z26" i="3" s="1"/>
  <c r="Y27" i="3"/>
  <c r="Z27" i="3" s="1"/>
  <c r="Y28" i="3"/>
  <c r="Z28" i="3" s="1"/>
  <c r="Y29" i="3"/>
  <c r="Z29" i="3" s="1"/>
  <c r="Y30" i="3"/>
  <c r="Z30" i="3" s="1"/>
  <c r="Y31" i="3"/>
  <c r="Z31" i="3" s="1"/>
  <c r="W42" i="4"/>
  <c r="BD11" i="11" s="1"/>
  <c r="Y7" i="4"/>
  <c r="Y8" i="4"/>
  <c r="Z8" i="4" s="1"/>
  <c r="Y9" i="4"/>
  <c r="Z9" i="4" s="1"/>
  <c r="Y10" i="4"/>
  <c r="Z10" i="4" s="1"/>
  <c r="Y11" i="4"/>
  <c r="Z11" i="4" s="1"/>
  <c r="Y13" i="4"/>
  <c r="Z13" i="4" s="1"/>
  <c r="Y14" i="4"/>
  <c r="Z14" i="4" s="1"/>
  <c r="Y15" i="4"/>
  <c r="Z15" i="4" s="1"/>
  <c r="Y17" i="4"/>
  <c r="Z17" i="4" s="1"/>
  <c r="Y18" i="4"/>
  <c r="Z18" i="4" s="1"/>
  <c r="Y19" i="4"/>
  <c r="Z19" i="4" s="1"/>
  <c r="Y20" i="4"/>
  <c r="Z20" i="4" s="1"/>
  <c r="Y23" i="4"/>
  <c r="Z23" i="4" s="1"/>
  <c r="Y24" i="4"/>
  <c r="Z24" i="4" s="1"/>
  <c r="Y26" i="4"/>
  <c r="Z26" i="4" s="1"/>
  <c r="Y27" i="4"/>
  <c r="Z27" i="4" s="1"/>
  <c r="Y28" i="4"/>
  <c r="Z28" i="4" s="1"/>
  <c r="Y29" i="4"/>
  <c r="Z29" i="4" s="1"/>
  <c r="Y30" i="4"/>
  <c r="Z30" i="4" s="1"/>
  <c r="Y32" i="4"/>
  <c r="Z32" i="4" s="1"/>
  <c r="Y33" i="4"/>
  <c r="Z33" i="4" s="1"/>
  <c r="Y34" i="4"/>
  <c r="Z34" i="4" s="1"/>
  <c r="W42" i="5"/>
  <c r="BD12" i="11" s="1"/>
  <c r="Y8" i="5"/>
  <c r="Z8" i="5" s="1"/>
  <c r="Y9" i="5"/>
  <c r="Z9" i="5" s="1"/>
  <c r="Y10" i="5"/>
  <c r="Z10" i="5" s="1"/>
  <c r="Y11" i="5"/>
  <c r="Z11" i="5" s="1"/>
  <c r="Y12" i="5"/>
  <c r="Z12" i="5" s="1"/>
  <c r="Y13" i="5"/>
  <c r="Z13" i="5" s="1"/>
  <c r="Y16" i="5"/>
  <c r="Z16" i="5" s="1"/>
  <c r="Y17" i="5"/>
  <c r="Z17" i="5" s="1"/>
  <c r="Y18" i="5"/>
  <c r="Z18" i="5" s="1"/>
  <c r="Y19" i="5"/>
  <c r="Z19" i="5" s="1"/>
  <c r="Y20" i="5"/>
  <c r="Z20" i="5" s="1"/>
  <c r="Y21" i="5"/>
  <c r="Z21" i="5" s="1"/>
  <c r="Y22" i="5"/>
  <c r="Z22" i="5" s="1"/>
  <c r="Y23" i="5"/>
  <c r="Z23" i="5" s="1"/>
  <c r="Y25" i="5"/>
  <c r="Z25" i="5" s="1"/>
  <c r="Y26" i="5"/>
  <c r="Z26" i="5" s="1"/>
  <c r="Y27" i="5"/>
  <c r="Z27" i="5" s="1"/>
  <c r="Y28" i="5"/>
  <c r="Z28" i="5" s="1"/>
  <c r="Y29" i="5"/>
  <c r="Z29" i="5" s="1"/>
  <c r="Y31" i="5"/>
  <c r="Z31" i="5" s="1"/>
  <c r="W42" i="6"/>
  <c r="BD13" i="11" s="1"/>
  <c r="Y7" i="6"/>
  <c r="Y8" i="6"/>
  <c r="Z8" i="6" s="1"/>
  <c r="Y9" i="6"/>
  <c r="Z9" i="6" s="1"/>
  <c r="Y10" i="6"/>
  <c r="Z10" i="6" s="1"/>
  <c r="Y11" i="6"/>
  <c r="Z11" i="6" s="1"/>
  <c r="Y12" i="6"/>
  <c r="Z12" i="6" s="1"/>
  <c r="Y13" i="6"/>
  <c r="Z13" i="6" s="1"/>
  <c r="Y14" i="6"/>
  <c r="Z14" i="6" s="1"/>
  <c r="Y15" i="6"/>
  <c r="Z15" i="6" s="1"/>
  <c r="Y16" i="6"/>
  <c r="Z16" i="6" s="1"/>
  <c r="Y18" i="6"/>
  <c r="Z18" i="6" s="1"/>
  <c r="Y19" i="6"/>
  <c r="Z19" i="6" s="1"/>
  <c r="Y20" i="6"/>
  <c r="Z20" i="6" s="1"/>
  <c r="Y22" i="6"/>
  <c r="Z22" i="6" s="1"/>
  <c r="Y23" i="6"/>
  <c r="Z23" i="6" s="1"/>
  <c r="Y24" i="6"/>
  <c r="Z24" i="6" s="1"/>
  <c r="Y25" i="6"/>
  <c r="Z25" i="6" s="1"/>
  <c r="Y26" i="6"/>
  <c r="Z26" i="6" s="1"/>
  <c r="Y27" i="6"/>
  <c r="Z27" i="6" s="1"/>
  <c r="Y28" i="6"/>
  <c r="Z28" i="6" s="1"/>
  <c r="Y29" i="6"/>
  <c r="Z29" i="6" s="1"/>
  <c r="Y30" i="6"/>
  <c r="Z30" i="6" s="1"/>
  <c r="Y31" i="6"/>
  <c r="Z31" i="6" s="1"/>
  <c r="Y32" i="6"/>
  <c r="Z32" i="6" s="1"/>
  <c r="Y33" i="6"/>
  <c r="Z33" i="6" s="1"/>
  <c r="Y35" i="6"/>
  <c r="Z35" i="6" s="1"/>
  <c r="AY14" i="11"/>
  <c r="AQ14" i="11"/>
  <c r="AK14" i="11"/>
  <c r="AD14" i="11"/>
  <c r="R14" i="11"/>
  <c r="K14" i="11"/>
  <c r="BA14" i="11"/>
  <c r="BC14" i="1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H42" i="1"/>
  <c r="D42" i="1"/>
  <c r="E8" i="11" s="1"/>
  <c r="E14" i="11" s="1"/>
  <c r="T14" i="11" l="1"/>
  <c r="W14" i="11"/>
  <c r="S14" i="11"/>
  <c r="AU14" i="11"/>
  <c r="AS14" i="11"/>
  <c r="X14" i="11"/>
  <c r="V14" i="11"/>
  <c r="AT14" i="11"/>
  <c r="AR14" i="11"/>
  <c r="U14" i="11"/>
  <c r="Y46" i="6"/>
  <c r="BF13" i="11" s="1"/>
  <c r="Y45" i="6"/>
  <c r="BG13" i="11" s="1"/>
  <c r="Y44" i="6"/>
  <c r="BH13" i="11" s="1"/>
  <c r="Y43" i="6"/>
  <c r="BI13" i="11" s="1"/>
  <c r="Z7" i="6"/>
  <c r="Y42" i="6"/>
  <c r="Z42" i="6" s="1"/>
  <c r="Y46" i="5"/>
  <c r="BF12" i="11" s="1"/>
  <c r="Y45" i="5"/>
  <c r="BG12" i="11" s="1"/>
  <c r="Y44" i="5"/>
  <c r="BH12" i="11" s="1"/>
  <c r="Y43" i="5"/>
  <c r="BI12" i="11" s="1"/>
  <c r="Y42" i="5"/>
  <c r="Z42" i="5" s="1"/>
  <c r="Y46" i="4"/>
  <c r="BF11" i="11" s="1"/>
  <c r="Y45" i="4"/>
  <c r="BG11" i="11" s="1"/>
  <c r="Y44" i="4"/>
  <c r="BH11" i="11" s="1"/>
  <c r="Y43" i="4"/>
  <c r="BI11" i="11" s="1"/>
  <c r="Z7" i="4"/>
  <c r="Y42" i="4"/>
  <c r="Z42" i="4" s="1"/>
  <c r="Y46" i="3"/>
  <c r="BF10" i="11" s="1"/>
  <c r="Y45" i="3"/>
  <c r="BG10" i="11" s="1"/>
  <c r="Y44" i="3"/>
  <c r="BH10" i="11" s="1"/>
  <c r="Y43" i="3"/>
  <c r="BI10" i="11" s="1"/>
  <c r="Z7" i="3"/>
  <c r="Y42" i="3"/>
  <c r="Z42" i="3" s="1"/>
  <c r="Y42" i="2"/>
  <c r="Z42" i="2" s="1"/>
  <c r="Y46" i="2"/>
  <c r="BF9" i="11" s="1"/>
  <c r="Y45" i="2"/>
  <c r="BG9" i="11" s="1"/>
  <c r="Y44" i="2"/>
  <c r="BH9" i="11" s="1"/>
  <c r="Y43" i="2"/>
  <c r="BI9" i="11" s="1"/>
  <c r="Z7" i="2"/>
  <c r="W12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6" i="1"/>
  <c r="X27" i="1"/>
  <c r="X28" i="1"/>
  <c r="X29" i="1"/>
  <c r="X30" i="1"/>
  <c r="X31" i="1"/>
  <c r="X32" i="1"/>
  <c r="X33" i="1"/>
  <c r="X35" i="1"/>
  <c r="X36" i="1"/>
  <c r="W9" i="1"/>
  <c r="W10" i="1"/>
  <c r="W11" i="1"/>
  <c r="W13" i="1"/>
  <c r="W14" i="1"/>
  <c r="W15" i="1"/>
  <c r="Y15" i="1" s="1"/>
  <c r="Z15" i="1" s="1"/>
  <c r="W16" i="1"/>
  <c r="W17" i="1"/>
  <c r="W18" i="1"/>
  <c r="W19" i="1"/>
  <c r="Y19" i="1" s="1"/>
  <c r="Z19" i="1" s="1"/>
  <c r="W20" i="1"/>
  <c r="W21" i="1"/>
  <c r="W22" i="1"/>
  <c r="W23" i="1"/>
  <c r="Y23" i="1" s="1"/>
  <c r="Z23" i="1" s="1"/>
  <c r="W24" i="1"/>
  <c r="W26" i="1"/>
  <c r="W27" i="1"/>
  <c r="W28" i="1"/>
  <c r="W29" i="1"/>
  <c r="W30" i="1"/>
  <c r="W31" i="1"/>
  <c r="W32" i="1"/>
  <c r="W33" i="1"/>
  <c r="W35" i="1"/>
  <c r="W36" i="1"/>
  <c r="Y33" i="1" l="1"/>
  <c r="Z33" i="1" s="1"/>
  <c r="Y31" i="1"/>
  <c r="Z31" i="1" s="1"/>
  <c r="Y29" i="1"/>
  <c r="Z29" i="1" s="1"/>
  <c r="Y27" i="1"/>
  <c r="Z27" i="1" s="1"/>
  <c r="Y21" i="1"/>
  <c r="Z21" i="1" s="1"/>
  <c r="Y17" i="1"/>
  <c r="Z17" i="1" s="1"/>
  <c r="Y13" i="1"/>
  <c r="Z13" i="1" s="1"/>
  <c r="Y10" i="1"/>
  <c r="Z10" i="1" s="1"/>
  <c r="Y12" i="1"/>
  <c r="Z12" i="1" s="1"/>
  <c r="Y35" i="1"/>
  <c r="Z35" i="1" s="1"/>
  <c r="Y36" i="1"/>
  <c r="Z36" i="1" s="1"/>
  <c r="Y32" i="1"/>
  <c r="Z32" i="1" s="1"/>
  <c r="Y30" i="1"/>
  <c r="Z30" i="1" s="1"/>
  <c r="Y28" i="1"/>
  <c r="Z28" i="1" s="1"/>
  <c r="Y26" i="1"/>
  <c r="Z26" i="1" s="1"/>
  <c r="Y24" i="1"/>
  <c r="Z24" i="1" s="1"/>
  <c r="Y22" i="1"/>
  <c r="Z22" i="1" s="1"/>
  <c r="Y20" i="1"/>
  <c r="Z20" i="1" s="1"/>
  <c r="Y18" i="1"/>
  <c r="Z18" i="1" s="1"/>
  <c r="Y16" i="1"/>
  <c r="Z16" i="1" s="1"/>
  <c r="Y14" i="1"/>
  <c r="Z14" i="1" s="1"/>
  <c r="Y11" i="1"/>
  <c r="Z11" i="1" s="1"/>
  <c r="Y9" i="1"/>
  <c r="Z9" i="1" s="1"/>
  <c r="W42" i="1"/>
  <c r="BD8" i="11" s="1"/>
  <c r="BD14" i="11" s="1"/>
  <c r="X42" i="1"/>
  <c r="BE8" i="11" s="1"/>
  <c r="BE14" i="11" s="1"/>
  <c r="Y45" i="1" l="1"/>
  <c r="BG8" i="11" s="1"/>
  <c r="BG14" i="11" s="1"/>
  <c r="Y43" i="1"/>
  <c r="BI8" i="11" s="1"/>
  <c r="BI14" i="11" s="1"/>
  <c r="Y42" i="1"/>
  <c r="Z42" i="1" s="1"/>
  <c r="Y46" i="1"/>
  <c r="BF8" i="11" s="1"/>
  <c r="BF14" i="11" s="1"/>
  <c r="Y44" i="1"/>
  <c r="BH8" i="11" s="1"/>
  <c r="BH14" i="11" s="1"/>
</calcChain>
</file>

<file path=xl/sharedStrings.xml><?xml version="1.0" encoding="utf-8"?>
<sst xmlns="http://schemas.openxmlformats.org/spreadsheetml/2006/main" count="694" uniqueCount="238">
  <si>
    <t>№ п/п</t>
  </si>
  <si>
    <t>Персональный код учащегося</t>
  </si>
  <si>
    <t>Количество участвовавших в написании (1-да, 0-нет)</t>
  </si>
  <si>
    <t>ОО откуда прибыл учащийся, где закончил 4 класс. (СГ01; СЛ03 ;СШ44; ДГ - другой город)</t>
  </si>
  <si>
    <t xml:space="preserve">Итоговая оценка по окончании 4 класса </t>
  </si>
  <si>
    <t xml:space="preserve">Номер задания/учебный предмет/проверяемые умения и учебный материал </t>
  </si>
  <si>
    <t>Рекомендуемая отметка по пятибалльной шкале</t>
  </si>
  <si>
    <t>Уровень подготовки</t>
  </si>
  <si>
    <t>Умение выполнять арифметические действия с числами и числовыми выражениями</t>
  </si>
  <si>
    <t>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яв¬лений</t>
  </si>
  <si>
    <t>Умение исследовать, распознавать геометрические фигуры</t>
  </si>
  <si>
    <t>Умение изображать геометрические фигуры</t>
  </si>
  <si>
    <t>Умение работать с таблицами, схемами, графиками диаграммами</t>
  </si>
  <si>
    <t>Умение работать с таблицами, схемами, графиками диаграммами, анализировать и интерпретировать данные</t>
  </si>
  <si>
    <t>Умение решать текстовые задачи</t>
  </si>
  <si>
    <t>Овладение основами логического и алгоритмического мышления</t>
  </si>
  <si>
    <t>Овладение основами пространственного воображения</t>
  </si>
  <si>
    <t>5.1</t>
  </si>
  <si>
    <t>5.2</t>
  </si>
  <si>
    <t>6.1</t>
  </si>
  <si>
    <t>6.2</t>
  </si>
  <si>
    <t>7</t>
  </si>
  <si>
    <t>8</t>
  </si>
  <si>
    <t>9.1</t>
  </si>
  <si>
    <t>9.2</t>
  </si>
  <si>
    <t>10</t>
  </si>
  <si>
    <t>11</t>
  </si>
  <si>
    <t>12</t>
  </si>
  <si>
    <t xml:space="preserve">Умение схематично представлять информацию  </t>
  </si>
  <si>
    <t>Общаяя сумма баллов С УЧЕТОМ 12 задания</t>
  </si>
  <si>
    <t>Общая сумма баллов БЕЗ УЧЕТА 12 задания</t>
  </si>
  <si>
    <t>Итого</t>
  </si>
  <si>
    <t>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яввлений</t>
  </si>
  <si>
    <t>Получили 2 балла</t>
  </si>
  <si>
    <t>Получили 1 балл</t>
  </si>
  <si>
    <t>Получили 0 баллов</t>
  </si>
  <si>
    <t>Не приступали к выполнению заданий</t>
  </si>
  <si>
    <t>Кол-во "5"</t>
  </si>
  <si>
    <t>Кол-во "4"</t>
  </si>
  <si>
    <t>Кол-во "3"</t>
  </si>
  <si>
    <t>Кол-во "2"</t>
  </si>
  <si>
    <t>Название ОО</t>
  </si>
  <si>
    <t>Класс</t>
  </si>
  <si>
    <t>Количество обучающихся, получивших "2"</t>
  </si>
  <si>
    <t>Количество обучающихся, получивших "3"</t>
  </si>
  <si>
    <t>Количество обучающихся, получивших "4"</t>
  </si>
  <si>
    <t>Количество обучающихся, получивших "5"</t>
  </si>
  <si>
    <t>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</t>
  </si>
  <si>
    <t>1 б</t>
  </si>
  <si>
    <t>0 б</t>
  </si>
  <si>
    <t>2 б</t>
  </si>
  <si>
    <t>5 А</t>
  </si>
  <si>
    <t>5 Б</t>
  </si>
  <si>
    <t>5 В</t>
  </si>
  <si>
    <t>5 Г</t>
  </si>
  <si>
    <t>5 Е</t>
  </si>
  <si>
    <t>5 Д</t>
  </si>
  <si>
    <t>Н</t>
  </si>
  <si>
    <t xml:space="preserve">Количество участвовавших в написании </t>
  </si>
  <si>
    <t>Вариант МДР</t>
  </si>
  <si>
    <t>Общая численность обучающихся в классе</t>
  </si>
  <si>
    <t>Ш465А01</t>
  </si>
  <si>
    <t>Ш465А02</t>
  </si>
  <si>
    <t>Ш465А03</t>
  </si>
  <si>
    <t>Ш465А04</t>
  </si>
  <si>
    <t>Ш465А05</t>
  </si>
  <si>
    <t>Ш465А06</t>
  </si>
  <si>
    <t>Ш465А07</t>
  </si>
  <si>
    <t>Ш465А08</t>
  </si>
  <si>
    <t>Ш465А09</t>
  </si>
  <si>
    <t>Ш465А10</t>
  </si>
  <si>
    <t>Ш465А11</t>
  </si>
  <si>
    <t>Ш465А12</t>
  </si>
  <si>
    <t>Ш465А13</t>
  </si>
  <si>
    <t>Ш465А14</t>
  </si>
  <si>
    <t>Ш465А15</t>
  </si>
  <si>
    <t>Ш465А16</t>
  </si>
  <si>
    <t>Ш465А17</t>
  </si>
  <si>
    <t>Ш465А18</t>
  </si>
  <si>
    <t>Ш465А19</t>
  </si>
  <si>
    <t>Ш465А20</t>
  </si>
  <si>
    <t>Ш465А21</t>
  </si>
  <si>
    <t>Ш465А22</t>
  </si>
  <si>
    <t>Ш465А23</t>
  </si>
  <si>
    <t>Ш465А24</t>
  </si>
  <si>
    <t>Ш465А25</t>
  </si>
  <si>
    <t>Ш465А26</t>
  </si>
  <si>
    <t>Ш465А27</t>
  </si>
  <si>
    <t>Ш465А28</t>
  </si>
  <si>
    <t>Ш465А29</t>
  </si>
  <si>
    <t>Ш465А30</t>
  </si>
  <si>
    <t>Ш465Б01</t>
  </si>
  <si>
    <t>Ш465Б02</t>
  </si>
  <si>
    <t>Ш465Б03</t>
  </si>
  <si>
    <t>Ш465Б04</t>
  </si>
  <si>
    <t>Ш465Б05</t>
  </si>
  <si>
    <t>Ш465Б06</t>
  </si>
  <si>
    <t>Ш465Б07</t>
  </si>
  <si>
    <t>Ш465Б08</t>
  </si>
  <si>
    <t>Ш465Б09</t>
  </si>
  <si>
    <t>Ш465Б10</t>
  </si>
  <si>
    <t>Ш465Б11</t>
  </si>
  <si>
    <t>Ш465Б12</t>
  </si>
  <si>
    <t>Ш465Б13</t>
  </si>
  <si>
    <t>Ш465Б14</t>
  </si>
  <si>
    <t>Ш465Б15</t>
  </si>
  <si>
    <t>НШ30</t>
  </si>
  <si>
    <t>Ш465Б16</t>
  </si>
  <si>
    <t>Ш465Б17</t>
  </si>
  <si>
    <t>Ш465Б18</t>
  </si>
  <si>
    <t>Ш465Б19</t>
  </si>
  <si>
    <t>Ш465Б20</t>
  </si>
  <si>
    <t>Ш465Б21</t>
  </si>
  <si>
    <t>Ш465Б22</t>
  </si>
  <si>
    <t>Ш465Б23</t>
  </si>
  <si>
    <t>Ш465Б24</t>
  </si>
  <si>
    <t>Ш465Б25</t>
  </si>
  <si>
    <t>Ш465Б26</t>
  </si>
  <si>
    <t>Ш465Б27</t>
  </si>
  <si>
    <t>Ш465Б28</t>
  </si>
  <si>
    <t>Ш465Е01</t>
  </si>
  <si>
    <t>Ш465Е03</t>
  </si>
  <si>
    <t>Ш465Е04</t>
  </si>
  <si>
    <t>Ш465Е05</t>
  </si>
  <si>
    <t>Ш465Е06</t>
  </si>
  <si>
    <t>Ш465Е07</t>
  </si>
  <si>
    <t>Ш465Е08</t>
  </si>
  <si>
    <t>Ш465Е09</t>
  </si>
  <si>
    <t>Ш465Е10</t>
  </si>
  <si>
    <t>Ш465Е11</t>
  </si>
  <si>
    <t>Ш465Е12</t>
  </si>
  <si>
    <t>Ш465Е13</t>
  </si>
  <si>
    <t>Ш465Е14</t>
  </si>
  <si>
    <t>Ш465Е15</t>
  </si>
  <si>
    <t>Ш465Е16</t>
  </si>
  <si>
    <t>Ш465Е17</t>
  </si>
  <si>
    <t>Ш465Е18</t>
  </si>
  <si>
    <t>Ш465Е19</t>
  </si>
  <si>
    <t>Ш465Е20</t>
  </si>
  <si>
    <t>Ш465Е21</t>
  </si>
  <si>
    <t>Ш465Е22</t>
  </si>
  <si>
    <t>Ш465Е23</t>
  </si>
  <si>
    <t>Ш465Е24</t>
  </si>
  <si>
    <t>Ш465Е25</t>
  </si>
  <si>
    <t>Ш465Е26</t>
  </si>
  <si>
    <t>Ш465Е27</t>
  </si>
  <si>
    <t>Ш465Е28</t>
  </si>
  <si>
    <t>Ш465Е29</t>
  </si>
  <si>
    <t>СШ20</t>
  </si>
  <si>
    <t>Ш465В01</t>
  </si>
  <si>
    <t>Ш465В02</t>
  </si>
  <si>
    <t>Ш465В03</t>
  </si>
  <si>
    <t>Ш465В04</t>
  </si>
  <si>
    <t>Ш465В05</t>
  </si>
  <si>
    <t>Ш465В06</t>
  </si>
  <si>
    <t>Ш465В07</t>
  </si>
  <si>
    <t>Ш465В08</t>
  </si>
  <si>
    <t>Ш465В09</t>
  </si>
  <si>
    <t>Ш465В10</t>
  </si>
  <si>
    <t>Ш465В11</t>
  </si>
  <si>
    <t>Ш465В12</t>
  </si>
  <si>
    <t>Ш465В13</t>
  </si>
  <si>
    <t>Ш465В14</t>
  </si>
  <si>
    <t>Ш465В15</t>
  </si>
  <si>
    <t>Ш465В16</t>
  </si>
  <si>
    <t>Ш465В17</t>
  </si>
  <si>
    <t>Ш465В18</t>
  </si>
  <si>
    <t>Ш465В19</t>
  </si>
  <si>
    <t>Ш465В20</t>
  </si>
  <si>
    <t>Ш465В21</t>
  </si>
  <si>
    <t>Ш465В22</t>
  </si>
  <si>
    <t>Ш465В23</t>
  </si>
  <si>
    <t>Ш465В24</t>
  </si>
  <si>
    <t>Ш465В25</t>
  </si>
  <si>
    <t>Ш465Г01</t>
  </si>
  <si>
    <t>Ш465Г02</t>
  </si>
  <si>
    <t>Ш465Г03</t>
  </si>
  <si>
    <t>Ш465Г04</t>
  </si>
  <si>
    <t>Ш465Г05</t>
  </si>
  <si>
    <t>Ш465Г06</t>
  </si>
  <si>
    <t>Ш465Г07</t>
  </si>
  <si>
    <t>Ш465Г08</t>
  </si>
  <si>
    <t>Ш465Г09</t>
  </si>
  <si>
    <t>Ш465Г10</t>
  </si>
  <si>
    <t>Ш465Г11</t>
  </si>
  <si>
    <t>Ш465Г12</t>
  </si>
  <si>
    <t>Ш465Г13</t>
  </si>
  <si>
    <t>Ш465Г14</t>
  </si>
  <si>
    <t>Ш465Г15</t>
  </si>
  <si>
    <t>Ш465Г16</t>
  </si>
  <si>
    <t>Ш465Г17</t>
  </si>
  <si>
    <t>СШ26</t>
  </si>
  <si>
    <t>Ш465Г18</t>
  </si>
  <si>
    <t>Ш465Г19</t>
  </si>
  <si>
    <t>Ш465Г20</t>
  </si>
  <si>
    <t>Ш465Г21</t>
  </si>
  <si>
    <t>Ш465Г22</t>
  </si>
  <si>
    <t>Ш465Г23</t>
  </si>
  <si>
    <t>Ш465Г24</t>
  </si>
  <si>
    <t>Ш465Г25</t>
  </si>
  <si>
    <t>Ш465Г26</t>
  </si>
  <si>
    <t>Ш465Г27</t>
  </si>
  <si>
    <t>Ш465Г28</t>
  </si>
  <si>
    <t>Ш465Д01</t>
  </si>
  <si>
    <t>Ш465Д02</t>
  </si>
  <si>
    <t>Ш465Д03</t>
  </si>
  <si>
    <t>Ш465Д04</t>
  </si>
  <si>
    <t>Ш465Д05</t>
  </si>
  <si>
    <t>Ш465Д06</t>
  </si>
  <si>
    <t>Ш465Д07</t>
  </si>
  <si>
    <t>Ш465Д08</t>
  </si>
  <si>
    <t>Ш465Д09</t>
  </si>
  <si>
    <t>Ш465Д10</t>
  </si>
  <si>
    <t>Ш465Д11</t>
  </si>
  <si>
    <t>Ш465Д12</t>
  </si>
  <si>
    <t>Ш465Д13</t>
  </si>
  <si>
    <t>Ш465Д14</t>
  </si>
  <si>
    <t>Ш465Д15</t>
  </si>
  <si>
    <t>Ш465Д16</t>
  </si>
  <si>
    <t>Ш465Д17</t>
  </si>
  <si>
    <t>Ш465Д18</t>
  </si>
  <si>
    <t>Ш465Д19</t>
  </si>
  <si>
    <t>Ш465Д20</t>
  </si>
  <si>
    <t>Ш465Д21</t>
  </si>
  <si>
    <t>Ш465Д22</t>
  </si>
  <si>
    <t>Ш465Д23</t>
  </si>
  <si>
    <t>Ш465Д24</t>
  </si>
  <si>
    <t>Ш465Д25</t>
  </si>
  <si>
    <t>Ш465Е02</t>
  </si>
  <si>
    <t>СШ32</t>
  </si>
  <si>
    <t>СЕНЛ</t>
  </si>
  <si>
    <t>СОШ 46</t>
  </si>
  <si>
    <t>СШ46 с УИОП</t>
  </si>
  <si>
    <t>НПГ</t>
  </si>
  <si>
    <t>ДГ</t>
  </si>
  <si>
    <t>НШ43</t>
  </si>
  <si>
    <t>СШ9</t>
  </si>
  <si>
    <t>СШ3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</si>
</sst>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Fill="1"/>
    <xf numFmtId="0" fontId="3" fillId="0" borderId="4" xfId="0" applyFont="1" applyFill="1" applyBorder="1"/>
    <xf numFmtId="0" fontId="3" fillId="0" borderId="4" xfId="0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0" borderId="0" xfId="0" applyFont="1"/>
    <xf numFmtId="0" fontId="2" fillId="6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Fill="1" applyBorder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/>
    <xf numFmtId="0" fontId="5" fillId="2" borderId="13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9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/>
    </xf>
    <xf numFmtId="0" fontId="3" fillId="4" borderId="5" xfId="0" applyFont="1" applyFill="1" applyBorder="1" applyAlignment="1">
      <alignment horizontal="center" vertical="center" textRotation="90"/>
    </xf>
    <xf numFmtId="0" fontId="3" fillId="4" borderId="9" xfId="0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4" borderId="8" xfId="0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center" vertical="center" textRotation="90" wrapText="1"/>
    </xf>
    <xf numFmtId="0" fontId="4" fillId="6" borderId="3" xfId="0" applyFont="1" applyFill="1" applyBorder="1" applyAlignment="1">
      <alignment horizontal="center" vertical="center" textRotation="90" wrapText="1"/>
    </xf>
    <xf numFmtId="0" fontId="4" fillId="6" borderId="6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center" vertical="center" textRotation="90" wrapText="1"/>
    </xf>
    <xf numFmtId="0" fontId="4" fillId="6" borderId="0" xfId="0" applyFont="1" applyFill="1" applyBorder="1" applyAlignment="1">
      <alignment horizontal="center" vertical="center" textRotation="90" wrapText="1"/>
    </xf>
    <xf numFmtId="0" fontId="4" fillId="6" borderId="8" xfId="0" applyFont="1" applyFill="1" applyBorder="1" applyAlignment="1">
      <alignment horizontal="center" vertical="center" textRotation="90" wrapText="1"/>
    </xf>
    <xf numFmtId="0" fontId="4" fillId="6" borderId="10" xfId="0" applyFont="1" applyFill="1" applyBorder="1" applyAlignment="1">
      <alignment horizontal="center" vertical="center" textRotation="90" wrapText="1"/>
    </xf>
    <xf numFmtId="0" fontId="4" fillId="6" borderId="15" xfId="0" applyFont="1" applyFill="1" applyBorder="1" applyAlignment="1">
      <alignment horizontal="center" vertical="center" textRotation="90" wrapText="1"/>
    </xf>
    <xf numFmtId="0" fontId="4" fillId="6" borderId="11" xfId="0" applyFont="1" applyFill="1" applyBorder="1" applyAlignment="1">
      <alignment horizontal="center" vertical="center" textRotation="90" wrapText="1"/>
    </xf>
    <xf numFmtId="49" fontId="1" fillId="6" borderId="12" xfId="0" applyNumberFormat="1" applyFont="1" applyFill="1" applyBorder="1" applyAlignment="1">
      <alignment horizontal="center" vertical="center" wrapText="1"/>
    </xf>
    <xf numFmtId="49" fontId="1" fillId="6" borderId="14" xfId="0" applyNumberFormat="1" applyFont="1" applyFill="1" applyBorder="1" applyAlignment="1">
      <alignment horizontal="center" vertical="center" wrapText="1"/>
    </xf>
    <xf numFmtId="49" fontId="1" fillId="6" borderId="13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5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5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 textRotation="90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6"/>
  <sheetViews>
    <sheetView tabSelected="1" view="pageBreakPreview" zoomScale="70" zoomScaleNormal="85" zoomScaleSheetLayoutView="70" workbookViewId="0">
      <selection activeCell="O61" sqref="O61"/>
    </sheetView>
  </sheetViews>
  <sheetFormatPr defaultRowHeight="12.75" x14ac:dyDescent="0.2"/>
  <cols>
    <col min="1" max="1" width="3.7109375" style="1" customWidth="1"/>
    <col min="2" max="7" width="9.140625" style="1"/>
    <col min="8" max="8" width="10.28515625" style="1" customWidth="1"/>
    <col min="9" max="9" width="10.85546875" style="1" customWidth="1"/>
    <col min="10" max="10" width="15" style="1" customWidth="1"/>
    <col min="11" max="11" width="10.28515625" style="1" customWidth="1"/>
    <col min="12" max="12" width="9.140625" style="1"/>
    <col min="13" max="13" width="8" style="1" customWidth="1"/>
    <col min="14" max="14" width="9.140625" style="1"/>
    <col min="15" max="15" width="11.85546875" style="1" customWidth="1"/>
    <col min="16" max="17" width="9.140625" style="1"/>
    <col min="18" max="18" width="7.42578125" style="1" customWidth="1"/>
    <col min="19" max="19" width="7" style="1" customWidth="1"/>
    <col min="20" max="22" width="9.140625" style="1"/>
    <col min="23" max="25" width="9.140625" style="1" customWidth="1"/>
    <col min="26" max="26" width="15.42578125" style="1" customWidth="1"/>
    <col min="27" max="16384" width="9.140625" style="1"/>
  </cols>
  <sheetData>
    <row r="1" spans="2:26" x14ac:dyDescent="0.2">
      <c r="B1" s="29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59</v>
      </c>
      <c r="H1" s="35" t="s">
        <v>5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43" t="s">
        <v>29</v>
      </c>
      <c r="X1" s="43" t="s">
        <v>30</v>
      </c>
      <c r="Y1" s="40" t="s">
        <v>6</v>
      </c>
      <c r="Z1" s="40" t="s">
        <v>7</v>
      </c>
    </row>
    <row r="2" spans="2:26" x14ac:dyDescent="0.2">
      <c r="B2" s="30"/>
      <c r="C2" s="33"/>
      <c r="D2" s="33"/>
      <c r="E2" s="33"/>
      <c r="F2" s="33"/>
      <c r="G2" s="33"/>
      <c r="H2" s="37" t="s">
        <v>8</v>
      </c>
      <c r="I2" s="37" t="s">
        <v>8</v>
      </c>
      <c r="J2" s="37" t="s">
        <v>32</v>
      </c>
      <c r="K2" s="37" t="s">
        <v>9</v>
      </c>
      <c r="L2" s="37" t="s">
        <v>10</v>
      </c>
      <c r="M2" s="37" t="s">
        <v>11</v>
      </c>
      <c r="N2" s="37" t="s">
        <v>12</v>
      </c>
      <c r="O2" s="37" t="s">
        <v>13</v>
      </c>
      <c r="P2" s="37" t="s">
        <v>8</v>
      </c>
      <c r="Q2" s="37" t="s">
        <v>14</v>
      </c>
      <c r="R2" s="44" t="s">
        <v>15</v>
      </c>
      <c r="S2" s="45"/>
      <c r="T2" s="37" t="s">
        <v>28</v>
      </c>
      <c r="U2" s="37" t="s">
        <v>16</v>
      </c>
      <c r="V2" s="44" t="s">
        <v>15</v>
      </c>
      <c r="W2" s="43"/>
      <c r="X2" s="43"/>
      <c r="Y2" s="41"/>
      <c r="Z2" s="41"/>
    </row>
    <row r="3" spans="2:26" x14ac:dyDescent="0.2">
      <c r="B3" s="30"/>
      <c r="C3" s="33"/>
      <c r="D3" s="33"/>
      <c r="E3" s="33"/>
      <c r="F3" s="33"/>
      <c r="G3" s="33"/>
      <c r="H3" s="38"/>
      <c r="I3" s="38"/>
      <c r="J3" s="38"/>
      <c r="K3" s="38"/>
      <c r="L3" s="38"/>
      <c r="M3" s="38"/>
      <c r="N3" s="38"/>
      <c r="O3" s="38"/>
      <c r="P3" s="38"/>
      <c r="Q3" s="38"/>
      <c r="R3" s="46"/>
      <c r="S3" s="47"/>
      <c r="T3" s="38"/>
      <c r="U3" s="38"/>
      <c r="V3" s="46"/>
      <c r="W3" s="43"/>
      <c r="X3" s="43"/>
      <c r="Y3" s="41"/>
      <c r="Z3" s="41"/>
    </row>
    <row r="4" spans="2:26" x14ac:dyDescent="0.2">
      <c r="B4" s="30"/>
      <c r="C4" s="33"/>
      <c r="D4" s="33"/>
      <c r="E4" s="33"/>
      <c r="F4" s="33"/>
      <c r="G4" s="33"/>
      <c r="H4" s="38"/>
      <c r="I4" s="38"/>
      <c r="J4" s="38"/>
      <c r="K4" s="38"/>
      <c r="L4" s="38"/>
      <c r="M4" s="38"/>
      <c r="N4" s="38"/>
      <c r="O4" s="38"/>
      <c r="P4" s="38"/>
      <c r="Q4" s="38"/>
      <c r="R4" s="46"/>
      <c r="S4" s="47"/>
      <c r="T4" s="38"/>
      <c r="U4" s="38"/>
      <c r="V4" s="46"/>
      <c r="W4" s="43"/>
      <c r="X4" s="43"/>
      <c r="Y4" s="41"/>
      <c r="Z4" s="41"/>
    </row>
    <row r="5" spans="2:26" ht="123.75" customHeight="1" x14ac:dyDescent="0.2">
      <c r="B5" s="30"/>
      <c r="C5" s="33"/>
      <c r="D5" s="33"/>
      <c r="E5" s="33"/>
      <c r="F5" s="33"/>
      <c r="G5" s="33"/>
      <c r="H5" s="39"/>
      <c r="I5" s="39"/>
      <c r="J5" s="39"/>
      <c r="K5" s="39"/>
      <c r="L5" s="39"/>
      <c r="M5" s="39"/>
      <c r="N5" s="39"/>
      <c r="O5" s="39"/>
      <c r="P5" s="39"/>
      <c r="Q5" s="39"/>
      <c r="R5" s="48"/>
      <c r="S5" s="49"/>
      <c r="T5" s="39"/>
      <c r="U5" s="39"/>
      <c r="V5" s="48"/>
      <c r="W5" s="43"/>
      <c r="X5" s="43"/>
      <c r="Y5" s="41"/>
      <c r="Z5" s="41"/>
    </row>
    <row r="6" spans="2:26" x14ac:dyDescent="0.2">
      <c r="B6" s="31"/>
      <c r="C6" s="34"/>
      <c r="D6" s="34"/>
      <c r="E6" s="34"/>
      <c r="F6" s="34"/>
      <c r="G6" s="34"/>
      <c r="H6" s="4">
        <v>1</v>
      </c>
      <c r="I6" s="4">
        <v>2</v>
      </c>
      <c r="J6" s="4">
        <v>3</v>
      </c>
      <c r="K6" s="4">
        <v>4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  <c r="S6" s="4" t="s">
        <v>24</v>
      </c>
      <c r="T6" s="4" t="s">
        <v>25</v>
      </c>
      <c r="U6" s="4" t="s">
        <v>26</v>
      </c>
      <c r="V6" s="5" t="s">
        <v>27</v>
      </c>
      <c r="W6" s="43"/>
      <c r="X6" s="43"/>
      <c r="Y6" s="42"/>
      <c r="Z6" s="42"/>
    </row>
    <row r="7" spans="2:26" ht="15.75" x14ac:dyDescent="0.25">
      <c r="B7" s="3">
        <v>1</v>
      </c>
      <c r="C7" s="19" t="s">
        <v>61</v>
      </c>
      <c r="D7" s="23">
        <v>0</v>
      </c>
      <c r="E7" s="23" t="s">
        <v>232</v>
      </c>
      <c r="F7" s="24">
        <v>4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3"/>
      <c r="X7" s="3"/>
      <c r="Y7" s="3"/>
      <c r="Z7" s="3"/>
    </row>
    <row r="8" spans="2:26" ht="15" x14ac:dyDescent="0.25">
      <c r="B8" s="3">
        <v>2</v>
      </c>
      <c r="C8" s="21" t="s">
        <v>62</v>
      </c>
      <c r="D8" s="23">
        <v>0</v>
      </c>
      <c r="E8" s="23" t="s">
        <v>232</v>
      </c>
      <c r="F8" s="24">
        <v>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3"/>
      <c r="X8" s="3"/>
      <c r="Y8" s="3"/>
      <c r="Z8" s="3"/>
    </row>
    <row r="9" spans="2:26" ht="15" x14ac:dyDescent="0.25">
      <c r="B9" s="3">
        <v>3</v>
      </c>
      <c r="C9" s="21" t="s">
        <v>63</v>
      </c>
      <c r="D9" s="23">
        <v>1</v>
      </c>
      <c r="E9" s="23" t="s">
        <v>232</v>
      </c>
      <c r="F9" s="24">
        <v>5</v>
      </c>
      <c r="G9" s="24">
        <v>3</v>
      </c>
      <c r="H9" s="24">
        <v>1</v>
      </c>
      <c r="I9" s="24">
        <v>1</v>
      </c>
      <c r="J9" s="24">
        <v>2</v>
      </c>
      <c r="K9" s="24">
        <v>1</v>
      </c>
      <c r="L9" s="24">
        <v>1</v>
      </c>
      <c r="M9" s="24">
        <v>1</v>
      </c>
      <c r="N9" s="24">
        <v>1</v>
      </c>
      <c r="O9" s="24">
        <v>0</v>
      </c>
      <c r="P9" s="24">
        <v>1</v>
      </c>
      <c r="Q9" s="24">
        <v>2</v>
      </c>
      <c r="R9" s="24">
        <v>1</v>
      </c>
      <c r="S9" s="24">
        <v>1</v>
      </c>
      <c r="T9" s="24">
        <v>2</v>
      </c>
      <c r="U9" s="24">
        <v>1</v>
      </c>
      <c r="V9" s="24">
        <v>0</v>
      </c>
      <c r="W9" s="3">
        <f t="shared" ref="W9:W36" si="0">SUM(H9:V9)</f>
        <v>16</v>
      </c>
      <c r="X9" s="3">
        <f t="shared" ref="X9:X36" si="1">SUM(H9:U9)</f>
        <v>16</v>
      </c>
      <c r="Y9" s="3">
        <f t="shared" ref="Y9:Y36" si="2">IF(W9&lt;=5,2,IF(W9&lt;=9,3,IF(W9&lt;=14,4,5)))</f>
        <v>5</v>
      </c>
      <c r="Z9" s="3" t="str">
        <f t="shared" ref="Z9:Z42" si="3">IF(Y9=2,"критический",IF(Y9=3,"низкий",IF(Y9=4,"средний","высокий")))</f>
        <v>высокий</v>
      </c>
    </row>
    <row r="10" spans="2:26" ht="15" x14ac:dyDescent="0.25">
      <c r="B10" s="3">
        <v>4</v>
      </c>
      <c r="C10" s="21" t="s">
        <v>64</v>
      </c>
      <c r="D10" s="23">
        <v>1</v>
      </c>
      <c r="E10" s="23" t="s">
        <v>232</v>
      </c>
      <c r="F10" s="24">
        <v>4</v>
      </c>
      <c r="G10" s="24">
        <v>2</v>
      </c>
      <c r="H10" s="24">
        <v>1</v>
      </c>
      <c r="I10" s="24">
        <v>1</v>
      </c>
      <c r="J10" s="24">
        <v>2</v>
      </c>
      <c r="K10" s="24">
        <v>1</v>
      </c>
      <c r="L10" s="24">
        <v>1</v>
      </c>
      <c r="M10" s="24">
        <v>1</v>
      </c>
      <c r="N10" s="24">
        <v>1</v>
      </c>
      <c r="O10" s="24">
        <v>1</v>
      </c>
      <c r="P10" s="24">
        <v>1</v>
      </c>
      <c r="Q10" s="24">
        <v>0</v>
      </c>
      <c r="R10" s="24">
        <v>0</v>
      </c>
      <c r="S10" s="24">
        <v>0</v>
      </c>
      <c r="T10" s="24">
        <v>2</v>
      </c>
      <c r="U10" s="24">
        <v>2</v>
      </c>
      <c r="V10" s="24">
        <v>0</v>
      </c>
      <c r="W10" s="3">
        <f t="shared" si="0"/>
        <v>14</v>
      </c>
      <c r="X10" s="3">
        <f t="shared" si="1"/>
        <v>14</v>
      </c>
      <c r="Y10" s="3">
        <f t="shared" si="2"/>
        <v>4</v>
      </c>
      <c r="Z10" s="3" t="str">
        <f t="shared" si="3"/>
        <v>средний</v>
      </c>
    </row>
    <row r="11" spans="2:26" ht="15" x14ac:dyDescent="0.25">
      <c r="B11" s="3">
        <v>5</v>
      </c>
      <c r="C11" s="21" t="s">
        <v>65</v>
      </c>
      <c r="D11" s="23">
        <v>1</v>
      </c>
      <c r="E11" s="23" t="s">
        <v>232</v>
      </c>
      <c r="F11" s="24">
        <v>5</v>
      </c>
      <c r="G11" s="24">
        <v>2</v>
      </c>
      <c r="H11" s="24">
        <v>1</v>
      </c>
      <c r="I11" s="24">
        <v>1</v>
      </c>
      <c r="J11" s="24">
        <v>1</v>
      </c>
      <c r="K11" s="24">
        <v>0</v>
      </c>
      <c r="L11" s="24">
        <v>1</v>
      </c>
      <c r="M11" s="24">
        <v>1</v>
      </c>
      <c r="N11" s="24">
        <v>1</v>
      </c>
      <c r="O11" s="24">
        <v>1</v>
      </c>
      <c r="P11" s="24">
        <v>1</v>
      </c>
      <c r="Q11" s="24">
        <v>2</v>
      </c>
      <c r="R11" s="24">
        <v>0</v>
      </c>
      <c r="S11" s="24">
        <v>0</v>
      </c>
      <c r="T11" s="24">
        <v>1</v>
      </c>
      <c r="U11" s="24">
        <v>2</v>
      </c>
      <c r="V11" s="24">
        <v>0</v>
      </c>
      <c r="W11" s="3">
        <f t="shared" si="0"/>
        <v>13</v>
      </c>
      <c r="X11" s="3">
        <f t="shared" si="1"/>
        <v>13</v>
      </c>
      <c r="Y11" s="3">
        <f t="shared" si="2"/>
        <v>4</v>
      </c>
      <c r="Z11" s="3" t="str">
        <f t="shared" si="3"/>
        <v>средний</v>
      </c>
    </row>
    <row r="12" spans="2:26" ht="15" x14ac:dyDescent="0.25">
      <c r="B12" s="3">
        <v>6</v>
      </c>
      <c r="C12" s="21" t="s">
        <v>66</v>
      </c>
      <c r="D12" s="23">
        <v>1</v>
      </c>
      <c r="E12" s="23" t="s">
        <v>232</v>
      </c>
      <c r="F12" s="24">
        <v>5</v>
      </c>
      <c r="G12" s="24">
        <v>2</v>
      </c>
      <c r="H12" s="24">
        <v>1</v>
      </c>
      <c r="I12" s="24">
        <v>1</v>
      </c>
      <c r="J12" s="24">
        <v>2</v>
      </c>
      <c r="K12" s="24">
        <v>1</v>
      </c>
      <c r="L12" s="24">
        <v>1</v>
      </c>
      <c r="M12" s="24">
        <v>1</v>
      </c>
      <c r="N12" s="24">
        <v>1</v>
      </c>
      <c r="O12" s="24">
        <v>1</v>
      </c>
      <c r="P12" s="24">
        <v>1</v>
      </c>
      <c r="Q12" s="24">
        <v>2</v>
      </c>
      <c r="R12" s="24">
        <v>1</v>
      </c>
      <c r="S12" s="24">
        <v>1</v>
      </c>
      <c r="T12" s="24">
        <v>2</v>
      </c>
      <c r="U12" s="24">
        <v>2</v>
      </c>
      <c r="V12" s="24">
        <v>2</v>
      </c>
      <c r="W12" s="3">
        <f t="shared" si="0"/>
        <v>20</v>
      </c>
      <c r="X12" s="3">
        <f t="shared" si="1"/>
        <v>18</v>
      </c>
      <c r="Y12" s="3">
        <f t="shared" si="2"/>
        <v>5</v>
      </c>
      <c r="Z12" s="3" t="str">
        <f t="shared" si="3"/>
        <v>высокий</v>
      </c>
    </row>
    <row r="13" spans="2:26" ht="15" x14ac:dyDescent="0.25">
      <c r="B13" s="3">
        <v>7</v>
      </c>
      <c r="C13" s="21" t="s">
        <v>67</v>
      </c>
      <c r="D13" s="23">
        <v>1</v>
      </c>
      <c r="E13" s="23" t="s">
        <v>148</v>
      </c>
      <c r="F13" s="24">
        <v>5</v>
      </c>
      <c r="G13" s="24">
        <v>3</v>
      </c>
      <c r="H13" s="24">
        <v>1</v>
      </c>
      <c r="I13" s="24">
        <v>1</v>
      </c>
      <c r="J13" s="24">
        <v>0</v>
      </c>
      <c r="K13" s="24">
        <v>1</v>
      </c>
      <c r="L13" s="24">
        <v>1</v>
      </c>
      <c r="M13" s="24">
        <v>1</v>
      </c>
      <c r="N13" s="24">
        <v>1</v>
      </c>
      <c r="O13" s="24">
        <v>1</v>
      </c>
      <c r="P13" s="24">
        <v>1</v>
      </c>
      <c r="Q13" s="24">
        <v>2</v>
      </c>
      <c r="R13" s="24">
        <v>1</v>
      </c>
      <c r="S13" s="24">
        <v>1</v>
      </c>
      <c r="T13" s="24">
        <v>2</v>
      </c>
      <c r="U13" s="24">
        <v>2</v>
      </c>
      <c r="V13" s="24">
        <v>2</v>
      </c>
      <c r="W13" s="3">
        <f t="shared" si="0"/>
        <v>18</v>
      </c>
      <c r="X13" s="3">
        <f t="shared" si="1"/>
        <v>16</v>
      </c>
      <c r="Y13" s="3">
        <f t="shared" si="2"/>
        <v>5</v>
      </c>
      <c r="Z13" s="3" t="str">
        <f t="shared" si="3"/>
        <v>высокий</v>
      </c>
    </row>
    <row r="14" spans="2:26" ht="15" x14ac:dyDescent="0.25">
      <c r="B14" s="3">
        <v>8</v>
      </c>
      <c r="C14" s="21" t="s">
        <v>68</v>
      </c>
      <c r="D14" s="23">
        <v>1</v>
      </c>
      <c r="E14" s="23" t="s">
        <v>232</v>
      </c>
      <c r="F14" s="24">
        <v>5</v>
      </c>
      <c r="G14" s="24">
        <v>4</v>
      </c>
      <c r="H14" s="24">
        <v>1</v>
      </c>
      <c r="I14" s="24">
        <v>1</v>
      </c>
      <c r="J14" s="24">
        <v>2</v>
      </c>
      <c r="K14" s="24">
        <v>0</v>
      </c>
      <c r="L14" s="24">
        <v>1</v>
      </c>
      <c r="M14" s="24">
        <v>1</v>
      </c>
      <c r="N14" s="24">
        <v>1</v>
      </c>
      <c r="O14" s="24">
        <v>1</v>
      </c>
      <c r="P14" s="24">
        <v>1</v>
      </c>
      <c r="Q14" s="24">
        <v>0</v>
      </c>
      <c r="R14" s="24">
        <v>1</v>
      </c>
      <c r="S14" s="24">
        <v>1</v>
      </c>
      <c r="T14" s="24">
        <v>2</v>
      </c>
      <c r="U14" s="24">
        <v>2</v>
      </c>
      <c r="V14" s="24">
        <v>0</v>
      </c>
      <c r="W14" s="3">
        <f t="shared" si="0"/>
        <v>15</v>
      </c>
      <c r="X14" s="3">
        <f t="shared" si="1"/>
        <v>15</v>
      </c>
      <c r="Y14" s="3">
        <f t="shared" si="2"/>
        <v>5</v>
      </c>
      <c r="Z14" s="3" t="str">
        <f t="shared" si="3"/>
        <v>высокий</v>
      </c>
    </row>
    <row r="15" spans="2:26" ht="15" x14ac:dyDescent="0.25">
      <c r="B15" s="3">
        <v>9</v>
      </c>
      <c r="C15" s="21" t="s">
        <v>69</v>
      </c>
      <c r="D15" s="23">
        <v>1</v>
      </c>
      <c r="E15" s="23" t="s">
        <v>232</v>
      </c>
      <c r="F15" s="24">
        <v>5</v>
      </c>
      <c r="G15" s="24">
        <v>3</v>
      </c>
      <c r="H15" s="24">
        <v>1</v>
      </c>
      <c r="I15" s="24">
        <v>1</v>
      </c>
      <c r="J15" s="24">
        <v>2</v>
      </c>
      <c r="K15" s="24">
        <v>1</v>
      </c>
      <c r="L15" s="24">
        <v>1</v>
      </c>
      <c r="M15" s="24">
        <v>1</v>
      </c>
      <c r="N15" s="24">
        <v>1</v>
      </c>
      <c r="O15" s="24">
        <v>1</v>
      </c>
      <c r="P15" s="24">
        <v>1</v>
      </c>
      <c r="Q15" s="24">
        <v>2</v>
      </c>
      <c r="R15" s="24">
        <v>1</v>
      </c>
      <c r="S15" s="24">
        <v>1</v>
      </c>
      <c r="T15" s="24">
        <v>2</v>
      </c>
      <c r="U15" s="24">
        <v>2</v>
      </c>
      <c r="V15" s="24">
        <v>2</v>
      </c>
      <c r="W15" s="3">
        <f t="shared" si="0"/>
        <v>20</v>
      </c>
      <c r="X15" s="3">
        <f t="shared" si="1"/>
        <v>18</v>
      </c>
      <c r="Y15" s="3">
        <f t="shared" si="2"/>
        <v>5</v>
      </c>
      <c r="Z15" s="3" t="str">
        <f t="shared" si="3"/>
        <v>высокий</v>
      </c>
    </row>
    <row r="16" spans="2:26" ht="15" x14ac:dyDescent="0.25">
      <c r="B16" s="3">
        <v>10</v>
      </c>
      <c r="C16" s="21" t="s">
        <v>70</v>
      </c>
      <c r="D16" s="23">
        <v>1</v>
      </c>
      <c r="E16" s="23" t="s">
        <v>233</v>
      </c>
      <c r="F16" s="24">
        <v>5</v>
      </c>
      <c r="G16" s="24">
        <v>4</v>
      </c>
      <c r="H16" s="24">
        <v>1</v>
      </c>
      <c r="I16" s="24">
        <v>1</v>
      </c>
      <c r="J16" s="24">
        <v>1</v>
      </c>
      <c r="K16" s="24">
        <v>1</v>
      </c>
      <c r="L16" s="24">
        <v>1</v>
      </c>
      <c r="M16" s="24">
        <v>1</v>
      </c>
      <c r="N16" s="24">
        <v>1</v>
      </c>
      <c r="O16" s="24">
        <v>0</v>
      </c>
      <c r="P16" s="24">
        <v>1</v>
      </c>
      <c r="Q16" s="24">
        <v>2</v>
      </c>
      <c r="R16" s="24">
        <v>1</v>
      </c>
      <c r="S16" s="24">
        <v>1</v>
      </c>
      <c r="T16" s="24">
        <v>2</v>
      </c>
      <c r="U16" s="24">
        <v>2</v>
      </c>
      <c r="V16" s="24">
        <v>0</v>
      </c>
      <c r="W16" s="3">
        <f t="shared" si="0"/>
        <v>16</v>
      </c>
      <c r="X16" s="3">
        <f t="shared" si="1"/>
        <v>16</v>
      </c>
      <c r="Y16" s="3">
        <f t="shared" si="2"/>
        <v>5</v>
      </c>
      <c r="Z16" s="3" t="str">
        <f t="shared" si="3"/>
        <v>высокий</v>
      </c>
    </row>
    <row r="17" spans="2:26" ht="15" x14ac:dyDescent="0.25">
      <c r="B17" s="3">
        <v>11</v>
      </c>
      <c r="C17" s="21" t="s">
        <v>71</v>
      </c>
      <c r="D17" s="23">
        <v>1</v>
      </c>
      <c r="E17" s="23" t="s">
        <v>232</v>
      </c>
      <c r="F17" s="24">
        <v>4</v>
      </c>
      <c r="G17" s="24">
        <v>3</v>
      </c>
      <c r="H17" s="24">
        <v>1</v>
      </c>
      <c r="I17" s="24">
        <v>1</v>
      </c>
      <c r="J17" s="24">
        <v>2</v>
      </c>
      <c r="K17" s="24">
        <v>1</v>
      </c>
      <c r="L17" s="24">
        <v>1</v>
      </c>
      <c r="M17" s="24">
        <v>1</v>
      </c>
      <c r="N17" s="24">
        <v>1</v>
      </c>
      <c r="O17" s="24">
        <v>0</v>
      </c>
      <c r="P17" s="24">
        <v>1</v>
      </c>
      <c r="Q17" s="24">
        <v>2</v>
      </c>
      <c r="R17" s="24">
        <v>1</v>
      </c>
      <c r="S17" s="24">
        <v>1</v>
      </c>
      <c r="T17" s="24">
        <v>1</v>
      </c>
      <c r="U17" s="24">
        <v>2</v>
      </c>
      <c r="V17" s="24">
        <v>0</v>
      </c>
      <c r="W17" s="3">
        <f t="shared" si="0"/>
        <v>16</v>
      </c>
      <c r="X17" s="3">
        <f t="shared" si="1"/>
        <v>16</v>
      </c>
      <c r="Y17" s="3">
        <f t="shared" si="2"/>
        <v>5</v>
      </c>
      <c r="Z17" s="3" t="str">
        <f t="shared" si="3"/>
        <v>высокий</v>
      </c>
    </row>
    <row r="18" spans="2:26" ht="15" x14ac:dyDescent="0.25">
      <c r="B18" s="3">
        <v>12</v>
      </c>
      <c r="C18" s="21" t="s">
        <v>72</v>
      </c>
      <c r="D18" s="23">
        <v>1</v>
      </c>
      <c r="E18" s="23" t="s">
        <v>232</v>
      </c>
      <c r="F18" s="24">
        <v>5</v>
      </c>
      <c r="G18" s="24">
        <v>3</v>
      </c>
      <c r="H18" s="24">
        <v>1</v>
      </c>
      <c r="I18" s="24">
        <v>1</v>
      </c>
      <c r="J18" s="24">
        <v>1</v>
      </c>
      <c r="K18" s="24">
        <v>1</v>
      </c>
      <c r="L18" s="24">
        <v>1</v>
      </c>
      <c r="M18" s="24">
        <v>1</v>
      </c>
      <c r="N18" s="24">
        <v>1</v>
      </c>
      <c r="O18" s="24">
        <v>1</v>
      </c>
      <c r="P18" s="24">
        <v>1</v>
      </c>
      <c r="Q18" s="24">
        <v>2</v>
      </c>
      <c r="R18" s="24">
        <v>1</v>
      </c>
      <c r="S18" s="24">
        <v>0</v>
      </c>
      <c r="T18" s="24">
        <v>2</v>
      </c>
      <c r="U18" s="24">
        <v>1</v>
      </c>
      <c r="V18" s="24">
        <v>0</v>
      </c>
      <c r="W18" s="3">
        <f t="shared" si="0"/>
        <v>15</v>
      </c>
      <c r="X18" s="3">
        <f t="shared" si="1"/>
        <v>15</v>
      </c>
      <c r="Y18" s="3">
        <f t="shared" si="2"/>
        <v>5</v>
      </c>
      <c r="Z18" s="3" t="str">
        <f t="shared" si="3"/>
        <v>высокий</v>
      </c>
    </row>
    <row r="19" spans="2:26" ht="15" x14ac:dyDescent="0.25">
      <c r="B19" s="3">
        <v>13</v>
      </c>
      <c r="C19" s="21" t="s">
        <v>73</v>
      </c>
      <c r="D19" s="23">
        <v>1</v>
      </c>
      <c r="E19" s="23" t="s">
        <v>232</v>
      </c>
      <c r="F19" s="24">
        <v>4</v>
      </c>
      <c r="G19" s="24">
        <v>1</v>
      </c>
      <c r="H19" s="24">
        <v>1</v>
      </c>
      <c r="I19" s="24">
        <v>1</v>
      </c>
      <c r="J19" s="24">
        <v>2</v>
      </c>
      <c r="K19" s="24">
        <v>1</v>
      </c>
      <c r="L19" s="24">
        <v>1</v>
      </c>
      <c r="M19" s="24">
        <v>1</v>
      </c>
      <c r="N19" s="24">
        <v>1</v>
      </c>
      <c r="O19" s="24">
        <v>1</v>
      </c>
      <c r="P19" s="24">
        <v>1</v>
      </c>
      <c r="Q19" s="24">
        <v>0</v>
      </c>
      <c r="R19" s="24">
        <v>0</v>
      </c>
      <c r="S19" s="24">
        <v>0</v>
      </c>
      <c r="T19" s="24">
        <v>2</v>
      </c>
      <c r="U19" s="24">
        <v>2</v>
      </c>
      <c r="V19" s="24">
        <v>0</v>
      </c>
      <c r="W19" s="3">
        <f t="shared" si="0"/>
        <v>14</v>
      </c>
      <c r="X19" s="3">
        <f t="shared" si="1"/>
        <v>14</v>
      </c>
      <c r="Y19" s="3">
        <f t="shared" si="2"/>
        <v>4</v>
      </c>
      <c r="Z19" s="3" t="str">
        <f t="shared" si="3"/>
        <v>средний</v>
      </c>
    </row>
    <row r="20" spans="2:26" ht="15" x14ac:dyDescent="0.25">
      <c r="B20" s="3">
        <v>14</v>
      </c>
      <c r="C20" s="21" t="s">
        <v>74</v>
      </c>
      <c r="D20" s="23">
        <v>1</v>
      </c>
      <c r="E20" s="23" t="s">
        <v>232</v>
      </c>
      <c r="F20" s="24">
        <v>4</v>
      </c>
      <c r="G20" s="24">
        <v>4</v>
      </c>
      <c r="H20" s="24">
        <v>1</v>
      </c>
      <c r="I20" s="24">
        <v>1</v>
      </c>
      <c r="J20" s="24">
        <v>2</v>
      </c>
      <c r="K20" s="24">
        <v>1</v>
      </c>
      <c r="L20" s="24">
        <v>1</v>
      </c>
      <c r="M20" s="24">
        <v>1</v>
      </c>
      <c r="N20" s="24">
        <v>1</v>
      </c>
      <c r="O20" s="24">
        <v>0</v>
      </c>
      <c r="P20" s="24">
        <v>1</v>
      </c>
      <c r="Q20" s="24">
        <v>2</v>
      </c>
      <c r="R20" s="24">
        <v>1</v>
      </c>
      <c r="S20" s="24">
        <v>1</v>
      </c>
      <c r="T20" s="24">
        <v>2</v>
      </c>
      <c r="U20" s="24">
        <v>2</v>
      </c>
      <c r="V20" s="24">
        <v>0</v>
      </c>
      <c r="W20" s="3">
        <f t="shared" si="0"/>
        <v>17</v>
      </c>
      <c r="X20" s="3">
        <f t="shared" si="1"/>
        <v>17</v>
      </c>
      <c r="Y20" s="3">
        <f t="shared" si="2"/>
        <v>5</v>
      </c>
      <c r="Z20" s="3" t="str">
        <f t="shared" si="3"/>
        <v>высокий</v>
      </c>
    </row>
    <row r="21" spans="2:26" ht="15" x14ac:dyDescent="0.25">
      <c r="B21" s="3">
        <v>15</v>
      </c>
      <c r="C21" s="21" t="s">
        <v>75</v>
      </c>
      <c r="D21" s="23">
        <v>1</v>
      </c>
      <c r="E21" s="23" t="s">
        <v>232</v>
      </c>
      <c r="F21" s="24">
        <v>4</v>
      </c>
      <c r="G21" s="24">
        <v>3</v>
      </c>
      <c r="H21" s="24">
        <v>1</v>
      </c>
      <c r="I21" s="24">
        <v>1</v>
      </c>
      <c r="J21" s="24">
        <v>2</v>
      </c>
      <c r="K21" s="24">
        <v>1</v>
      </c>
      <c r="L21" s="24">
        <v>1</v>
      </c>
      <c r="M21" s="24">
        <v>1</v>
      </c>
      <c r="N21" s="24">
        <v>1</v>
      </c>
      <c r="O21" s="24">
        <v>1</v>
      </c>
      <c r="P21" s="24">
        <v>1</v>
      </c>
      <c r="Q21" s="24">
        <v>2</v>
      </c>
      <c r="R21" s="24">
        <v>1</v>
      </c>
      <c r="S21" s="24">
        <v>1</v>
      </c>
      <c r="T21" s="24">
        <v>2</v>
      </c>
      <c r="U21" s="24">
        <v>2</v>
      </c>
      <c r="V21" s="24">
        <v>2</v>
      </c>
      <c r="W21" s="3">
        <f t="shared" si="0"/>
        <v>20</v>
      </c>
      <c r="X21" s="3">
        <f t="shared" si="1"/>
        <v>18</v>
      </c>
      <c r="Y21" s="3">
        <f t="shared" si="2"/>
        <v>5</v>
      </c>
      <c r="Z21" s="3" t="str">
        <f t="shared" si="3"/>
        <v>высокий</v>
      </c>
    </row>
    <row r="22" spans="2:26" ht="15" x14ac:dyDescent="0.25">
      <c r="B22" s="3">
        <v>16</v>
      </c>
      <c r="C22" s="21" t="s">
        <v>76</v>
      </c>
      <c r="D22" s="23">
        <v>1</v>
      </c>
      <c r="E22" s="23" t="s">
        <v>232</v>
      </c>
      <c r="F22" s="24">
        <v>5</v>
      </c>
      <c r="G22" s="24">
        <v>2</v>
      </c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4">
        <v>1</v>
      </c>
      <c r="N22" s="24">
        <v>1</v>
      </c>
      <c r="O22" s="24">
        <v>1</v>
      </c>
      <c r="P22" s="24">
        <v>1</v>
      </c>
      <c r="Q22" s="24">
        <v>2</v>
      </c>
      <c r="R22" s="24">
        <v>1</v>
      </c>
      <c r="S22" s="24">
        <v>1</v>
      </c>
      <c r="T22" s="24">
        <v>2</v>
      </c>
      <c r="U22" s="24">
        <v>1</v>
      </c>
      <c r="V22" s="24">
        <v>2</v>
      </c>
      <c r="W22" s="3">
        <f t="shared" si="0"/>
        <v>18</v>
      </c>
      <c r="X22" s="3">
        <f t="shared" si="1"/>
        <v>16</v>
      </c>
      <c r="Y22" s="3">
        <f t="shared" si="2"/>
        <v>5</v>
      </c>
      <c r="Z22" s="3" t="str">
        <f t="shared" si="3"/>
        <v>высокий</v>
      </c>
    </row>
    <row r="23" spans="2:26" ht="15" x14ac:dyDescent="0.25">
      <c r="B23" s="3">
        <v>17</v>
      </c>
      <c r="C23" s="21" t="s">
        <v>77</v>
      </c>
      <c r="D23" s="23">
        <v>1</v>
      </c>
      <c r="E23" s="23" t="s">
        <v>106</v>
      </c>
      <c r="F23" s="24">
        <v>5</v>
      </c>
      <c r="G23" s="24">
        <v>4</v>
      </c>
      <c r="H23" s="24">
        <v>1</v>
      </c>
      <c r="I23" s="24">
        <v>1</v>
      </c>
      <c r="J23" s="24">
        <v>2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1</v>
      </c>
      <c r="Q23" s="24">
        <v>0</v>
      </c>
      <c r="R23" s="24">
        <v>1</v>
      </c>
      <c r="S23" s="24">
        <v>1</v>
      </c>
      <c r="T23" s="24">
        <v>2</v>
      </c>
      <c r="U23" s="24">
        <v>2</v>
      </c>
      <c r="V23" s="24">
        <v>2</v>
      </c>
      <c r="W23" s="3">
        <f t="shared" si="0"/>
        <v>18</v>
      </c>
      <c r="X23" s="3">
        <f t="shared" si="1"/>
        <v>16</v>
      </c>
      <c r="Y23" s="3">
        <f t="shared" si="2"/>
        <v>5</v>
      </c>
      <c r="Z23" s="3" t="str">
        <f t="shared" si="3"/>
        <v>высокий</v>
      </c>
    </row>
    <row r="24" spans="2:26" ht="15" x14ac:dyDescent="0.25">
      <c r="B24" s="3">
        <v>18</v>
      </c>
      <c r="C24" s="21" t="s">
        <v>78</v>
      </c>
      <c r="D24" s="23">
        <v>1</v>
      </c>
      <c r="E24" s="23" t="s">
        <v>233</v>
      </c>
      <c r="F24" s="24">
        <v>5</v>
      </c>
      <c r="G24" s="24">
        <v>1</v>
      </c>
      <c r="H24" s="24">
        <v>1</v>
      </c>
      <c r="I24" s="24">
        <v>1</v>
      </c>
      <c r="J24" s="24">
        <v>2</v>
      </c>
      <c r="K24" s="24">
        <v>0</v>
      </c>
      <c r="L24" s="24">
        <v>1</v>
      </c>
      <c r="M24" s="24">
        <v>1</v>
      </c>
      <c r="N24" s="24">
        <v>0</v>
      </c>
      <c r="O24" s="24">
        <v>1</v>
      </c>
      <c r="P24" s="24">
        <v>1</v>
      </c>
      <c r="Q24" s="24">
        <v>2</v>
      </c>
      <c r="R24" s="24">
        <v>1</v>
      </c>
      <c r="S24" s="24">
        <v>1</v>
      </c>
      <c r="T24" s="24">
        <v>0</v>
      </c>
      <c r="U24" s="24">
        <v>2</v>
      </c>
      <c r="V24" s="24">
        <v>2</v>
      </c>
      <c r="W24" s="3">
        <f t="shared" si="0"/>
        <v>16</v>
      </c>
      <c r="X24" s="3">
        <f t="shared" si="1"/>
        <v>14</v>
      </c>
      <c r="Y24" s="3">
        <f t="shared" si="2"/>
        <v>5</v>
      </c>
      <c r="Z24" s="3" t="str">
        <f t="shared" si="3"/>
        <v>высокий</v>
      </c>
    </row>
    <row r="25" spans="2:26" ht="15" x14ac:dyDescent="0.25">
      <c r="B25" s="3">
        <v>19</v>
      </c>
      <c r="C25" s="21" t="s">
        <v>79</v>
      </c>
      <c r="D25" s="23">
        <v>0</v>
      </c>
      <c r="E25" s="23" t="s">
        <v>232</v>
      </c>
      <c r="F25" s="24">
        <v>4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3"/>
      <c r="X25" s="3"/>
      <c r="Y25" s="3"/>
      <c r="Z25" s="3"/>
    </row>
    <row r="26" spans="2:26" ht="15" x14ac:dyDescent="0.25">
      <c r="B26" s="3">
        <v>20</v>
      </c>
      <c r="C26" s="21" t="s">
        <v>80</v>
      </c>
      <c r="D26" s="23">
        <v>1</v>
      </c>
      <c r="E26" s="23" t="s">
        <v>232</v>
      </c>
      <c r="F26" s="24">
        <v>5</v>
      </c>
      <c r="G26" s="24">
        <v>2</v>
      </c>
      <c r="H26" s="24">
        <v>1</v>
      </c>
      <c r="I26" s="24">
        <v>1</v>
      </c>
      <c r="J26" s="24">
        <v>2</v>
      </c>
      <c r="K26" s="24">
        <v>1</v>
      </c>
      <c r="L26" s="24">
        <v>1</v>
      </c>
      <c r="M26" s="24">
        <v>1</v>
      </c>
      <c r="N26" s="24">
        <v>1</v>
      </c>
      <c r="O26" s="24">
        <v>1</v>
      </c>
      <c r="P26" s="24">
        <v>1</v>
      </c>
      <c r="Q26" s="24">
        <v>2</v>
      </c>
      <c r="R26" s="24">
        <v>1</v>
      </c>
      <c r="S26" s="24">
        <v>1</v>
      </c>
      <c r="T26" s="24">
        <v>2</v>
      </c>
      <c r="U26" s="24">
        <v>2</v>
      </c>
      <c r="V26" s="24">
        <v>0</v>
      </c>
      <c r="W26" s="3">
        <f t="shared" si="0"/>
        <v>18</v>
      </c>
      <c r="X26" s="3">
        <f t="shared" si="1"/>
        <v>18</v>
      </c>
      <c r="Y26" s="3">
        <f t="shared" si="2"/>
        <v>5</v>
      </c>
      <c r="Z26" s="3" t="str">
        <f t="shared" si="3"/>
        <v>высокий</v>
      </c>
    </row>
    <row r="27" spans="2:26" ht="15" x14ac:dyDescent="0.25">
      <c r="B27" s="3">
        <v>21</v>
      </c>
      <c r="C27" s="21" t="s">
        <v>81</v>
      </c>
      <c r="D27" s="23">
        <v>1</v>
      </c>
      <c r="E27" s="23" t="s">
        <v>232</v>
      </c>
      <c r="F27" s="24">
        <v>4</v>
      </c>
      <c r="G27" s="24">
        <v>3</v>
      </c>
      <c r="H27" s="24">
        <v>1</v>
      </c>
      <c r="I27" s="24">
        <v>1</v>
      </c>
      <c r="J27" s="24">
        <v>0</v>
      </c>
      <c r="K27" s="24">
        <v>1</v>
      </c>
      <c r="L27" s="24">
        <v>1</v>
      </c>
      <c r="M27" s="24">
        <v>1</v>
      </c>
      <c r="N27" s="24">
        <v>1</v>
      </c>
      <c r="O27" s="24">
        <v>1</v>
      </c>
      <c r="P27" s="24">
        <v>1</v>
      </c>
      <c r="Q27" s="24">
        <v>2</v>
      </c>
      <c r="R27" s="24">
        <v>1</v>
      </c>
      <c r="S27" s="24">
        <v>1</v>
      </c>
      <c r="T27" s="24">
        <v>2</v>
      </c>
      <c r="U27" s="24">
        <v>2</v>
      </c>
      <c r="V27" s="24">
        <v>0</v>
      </c>
      <c r="W27" s="3">
        <f t="shared" si="0"/>
        <v>16</v>
      </c>
      <c r="X27" s="3">
        <f t="shared" si="1"/>
        <v>16</v>
      </c>
      <c r="Y27" s="3">
        <f t="shared" si="2"/>
        <v>5</v>
      </c>
      <c r="Z27" s="3" t="str">
        <f t="shared" si="3"/>
        <v>высокий</v>
      </c>
    </row>
    <row r="28" spans="2:26" ht="15" x14ac:dyDescent="0.25">
      <c r="B28" s="3">
        <v>22</v>
      </c>
      <c r="C28" s="21" t="s">
        <v>82</v>
      </c>
      <c r="D28" s="23">
        <v>1</v>
      </c>
      <c r="E28" s="23" t="s">
        <v>232</v>
      </c>
      <c r="F28" s="24">
        <v>5</v>
      </c>
      <c r="G28" s="24">
        <v>2</v>
      </c>
      <c r="H28" s="24">
        <v>1</v>
      </c>
      <c r="I28" s="24">
        <v>1</v>
      </c>
      <c r="J28" s="24">
        <v>2</v>
      </c>
      <c r="K28" s="24">
        <v>1</v>
      </c>
      <c r="L28" s="24">
        <v>1</v>
      </c>
      <c r="M28" s="24">
        <v>1</v>
      </c>
      <c r="N28" s="24">
        <v>1</v>
      </c>
      <c r="O28" s="24">
        <v>1</v>
      </c>
      <c r="P28" s="24">
        <v>1</v>
      </c>
      <c r="Q28" s="24">
        <v>2</v>
      </c>
      <c r="R28" s="24">
        <v>0</v>
      </c>
      <c r="S28" s="24">
        <v>0</v>
      </c>
      <c r="T28" s="24">
        <v>2</v>
      </c>
      <c r="U28" s="24">
        <v>2</v>
      </c>
      <c r="V28" s="24">
        <v>2</v>
      </c>
      <c r="W28" s="3">
        <f t="shared" si="0"/>
        <v>18</v>
      </c>
      <c r="X28" s="3">
        <f t="shared" si="1"/>
        <v>16</v>
      </c>
      <c r="Y28" s="3">
        <f t="shared" si="2"/>
        <v>5</v>
      </c>
      <c r="Z28" s="3" t="str">
        <f t="shared" si="3"/>
        <v>высокий</v>
      </c>
    </row>
    <row r="29" spans="2:26" ht="15" x14ac:dyDescent="0.25">
      <c r="B29" s="3">
        <v>23</v>
      </c>
      <c r="C29" s="21" t="s">
        <v>83</v>
      </c>
      <c r="D29" s="23">
        <v>1</v>
      </c>
      <c r="E29" s="23" t="s">
        <v>232</v>
      </c>
      <c r="F29" s="24">
        <v>5</v>
      </c>
      <c r="G29" s="24">
        <v>1</v>
      </c>
      <c r="H29" s="24">
        <v>1</v>
      </c>
      <c r="I29" s="24">
        <v>1</v>
      </c>
      <c r="J29" s="24">
        <v>2</v>
      </c>
      <c r="K29" s="24">
        <v>1</v>
      </c>
      <c r="L29" s="24">
        <v>1</v>
      </c>
      <c r="M29" s="24">
        <v>1</v>
      </c>
      <c r="N29" s="24">
        <v>1</v>
      </c>
      <c r="O29" s="24">
        <v>1</v>
      </c>
      <c r="P29" s="24">
        <v>1</v>
      </c>
      <c r="Q29" s="24">
        <v>2</v>
      </c>
      <c r="R29" s="24">
        <v>1</v>
      </c>
      <c r="S29" s="24">
        <v>1</v>
      </c>
      <c r="T29" s="24">
        <v>1</v>
      </c>
      <c r="U29" s="24">
        <v>2</v>
      </c>
      <c r="V29" s="24">
        <v>2</v>
      </c>
      <c r="W29" s="3">
        <f t="shared" si="0"/>
        <v>19</v>
      </c>
      <c r="X29" s="3">
        <f t="shared" si="1"/>
        <v>17</v>
      </c>
      <c r="Y29" s="3">
        <f t="shared" si="2"/>
        <v>5</v>
      </c>
      <c r="Z29" s="3" t="str">
        <f t="shared" si="3"/>
        <v>высокий</v>
      </c>
    </row>
    <row r="30" spans="2:26" ht="15" x14ac:dyDescent="0.25">
      <c r="B30" s="3">
        <v>24</v>
      </c>
      <c r="C30" s="21" t="s">
        <v>84</v>
      </c>
      <c r="D30" s="23">
        <v>1</v>
      </c>
      <c r="E30" s="23" t="s">
        <v>232</v>
      </c>
      <c r="F30" s="24">
        <v>5</v>
      </c>
      <c r="G30" s="24">
        <v>4</v>
      </c>
      <c r="H30" s="24">
        <v>1</v>
      </c>
      <c r="I30" s="24">
        <v>1</v>
      </c>
      <c r="J30" s="24">
        <v>2</v>
      </c>
      <c r="K30" s="24">
        <v>1</v>
      </c>
      <c r="L30" s="24">
        <v>1</v>
      </c>
      <c r="M30" s="24">
        <v>1</v>
      </c>
      <c r="N30" s="24">
        <v>1</v>
      </c>
      <c r="O30" s="24">
        <v>0</v>
      </c>
      <c r="P30" s="24">
        <v>1</v>
      </c>
      <c r="Q30" s="24">
        <v>0</v>
      </c>
      <c r="R30" s="24">
        <v>1</v>
      </c>
      <c r="S30" s="24">
        <v>0</v>
      </c>
      <c r="T30" s="24">
        <v>0</v>
      </c>
      <c r="U30" s="24">
        <v>2</v>
      </c>
      <c r="V30" s="24">
        <v>0</v>
      </c>
      <c r="W30" s="3">
        <f t="shared" si="0"/>
        <v>12</v>
      </c>
      <c r="X30" s="3">
        <f t="shared" si="1"/>
        <v>12</v>
      </c>
      <c r="Y30" s="3">
        <f t="shared" si="2"/>
        <v>4</v>
      </c>
      <c r="Z30" s="3" t="str">
        <f t="shared" si="3"/>
        <v>средний</v>
      </c>
    </row>
    <row r="31" spans="2:26" ht="15" x14ac:dyDescent="0.25">
      <c r="B31" s="3">
        <v>25</v>
      </c>
      <c r="C31" s="21" t="s">
        <v>85</v>
      </c>
      <c r="D31" s="23">
        <v>1</v>
      </c>
      <c r="E31" s="23" t="s">
        <v>232</v>
      </c>
      <c r="F31" s="24">
        <v>5</v>
      </c>
      <c r="G31" s="24">
        <v>4</v>
      </c>
      <c r="H31" s="24">
        <v>1</v>
      </c>
      <c r="I31" s="24">
        <v>1</v>
      </c>
      <c r="J31" s="24">
        <v>2</v>
      </c>
      <c r="K31" s="24">
        <v>1</v>
      </c>
      <c r="L31" s="24">
        <v>1</v>
      </c>
      <c r="M31" s="24">
        <v>1</v>
      </c>
      <c r="N31" s="24">
        <v>1</v>
      </c>
      <c r="O31" s="24">
        <v>1</v>
      </c>
      <c r="P31" s="24">
        <v>1</v>
      </c>
      <c r="Q31" s="24">
        <v>0</v>
      </c>
      <c r="R31" s="24">
        <v>0</v>
      </c>
      <c r="S31" s="24">
        <v>0</v>
      </c>
      <c r="T31" s="24">
        <v>2</v>
      </c>
      <c r="U31" s="24">
        <v>2</v>
      </c>
      <c r="V31" s="24">
        <v>0</v>
      </c>
      <c r="W31" s="3">
        <f t="shared" si="0"/>
        <v>14</v>
      </c>
      <c r="X31" s="3">
        <f t="shared" si="1"/>
        <v>14</v>
      </c>
      <c r="Y31" s="3">
        <f t="shared" si="2"/>
        <v>4</v>
      </c>
      <c r="Z31" s="3" t="str">
        <f t="shared" si="3"/>
        <v>средний</v>
      </c>
    </row>
    <row r="32" spans="2:26" ht="15" x14ac:dyDescent="0.25">
      <c r="B32" s="3">
        <v>26</v>
      </c>
      <c r="C32" s="21" t="s">
        <v>86</v>
      </c>
      <c r="D32" s="23">
        <v>1</v>
      </c>
      <c r="E32" s="23" t="s">
        <v>232</v>
      </c>
      <c r="F32" s="24">
        <v>4</v>
      </c>
      <c r="G32" s="24">
        <v>1</v>
      </c>
      <c r="H32" s="24">
        <v>1</v>
      </c>
      <c r="I32" s="24">
        <v>1</v>
      </c>
      <c r="J32" s="24">
        <v>2</v>
      </c>
      <c r="K32" s="24">
        <v>1</v>
      </c>
      <c r="L32" s="24">
        <v>1</v>
      </c>
      <c r="M32" s="24">
        <v>1</v>
      </c>
      <c r="N32" s="24">
        <v>1</v>
      </c>
      <c r="O32" s="24">
        <v>1</v>
      </c>
      <c r="P32" s="24">
        <v>1</v>
      </c>
      <c r="Q32" s="24">
        <v>0</v>
      </c>
      <c r="R32" s="24">
        <v>1</v>
      </c>
      <c r="S32" s="24">
        <v>1</v>
      </c>
      <c r="T32" s="24">
        <v>2</v>
      </c>
      <c r="U32" s="24">
        <v>2</v>
      </c>
      <c r="V32" s="24">
        <v>2</v>
      </c>
      <c r="W32" s="3">
        <f t="shared" si="0"/>
        <v>18</v>
      </c>
      <c r="X32" s="3">
        <f t="shared" si="1"/>
        <v>16</v>
      </c>
      <c r="Y32" s="3">
        <f t="shared" si="2"/>
        <v>5</v>
      </c>
      <c r="Z32" s="3" t="str">
        <f t="shared" si="3"/>
        <v>высокий</v>
      </c>
    </row>
    <row r="33" spans="2:26" ht="15" x14ac:dyDescent="0.25">
      <c r="B33" s="3">
        <v>27</v>
      </c>
      <c r="C33" s="21" t="s">
        <v>87</v>
      </c>
      <c r="D33" s="23">
        <v>1</v>
      </c>
      <c r="E33" s="23" t="s">
        <v>232</v>
      </c>
      <c r="F33" s="24">
        <v>5</v>
      </c>
      <c r="G33" s="24">
        <v>1</v>
      </c>
      <c r="H33" s="24">
        <v>1</v>
      </c>
      <c r="I33" s="24">
        <v>1</v>
      </c>
      <c r="J33" s="24">
        <v>2</v>
      </c>
      <c r="K33" s="24">
        <v>1</v>
      </c>
      <c r="L33" s="24">
        <v>1</v>
      </c>
      <c r="M33" s="24">
        <v>1</v>
      </c>
      <c r="N33" s="24">
        <v>1</v>
      </c>
      <c r="O33" s="24">
        <v>1</v>
      </c>
      <c r="P33" s="24">
        <v>1</v>
      </c>
      <c r="Q33" s="24">
        <v>0</v>
      </c>
      <c r="R33" s="24">
        <v>1</v>
      </c>
      <c r="S33" s="24">
        <v>1</v>
      </c>
      <c r="T33" s="24">
        <v>0</v>
      </c>
      <c r="U33" s="24">
        <v>2</v>
      </c>
      <c r="V33" s="24">
        <v>2</v>
      </c>
      <c r="W33" s="3">
        <f t="shared" si="0"/>
        <v>16</v>
      </c>
      <c r="X33" s="3">
        <f t="shared" si="1"/>
        <v>14</v>
      </c>
      <c r="Y33" s="3">
        <f t="shared" si="2"/>
        <v>5</v>
      </c>
      <c r="Z33" s="3" t="str">
        <f t="shared" si="3"/>
        <v>высокий</v>
      </c>
    </row>
    <row r="34" spans="2:26" ht="15" x14ac:dyDescent="0.25">
      <c r="B34" s="3">
        <v>28</v>
      </c>
      <c r="C34" s="21" t="s">
        <v>88</v>
      </c>
      <c r="D34" s="23">
        <v>0</v>
      </c>
      <c r="E34" s="23" t="s">
        <v>232</v>
      </c>
      <c r="F34" s="24">
        <v>5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3"/>
      <c r="X34" s="3"/>
      <c r="Y34" s="3"/>
      <c r="Z34" s="3"/>
    </row>
    <row r="35" spans="2:26" ht="15" x14ac:dyDescent="0.25">
      <c r="B35" s="3">
        <v>29</v>
      </c>
      <c r="C35" s="21" t="s">
        <v>89</v>
      </c>
      <c r="D35" s="23">
        <v>1</v>
      </c>
      <c r="E35" s="23" t="s">
        <v>232</v>
      </c>
      <c r="F35" s="24">
        <v>5</v>
      </c>
      <c r="G35" s="24">
        <v>4</v>
      </c>
      <c r="H35" s="24">
        <v>1</v>
      </c>
      <c r="I35" s="24">
        <v>1</v>
      </c>
      <c r="J35" s="24">
        <v>2</v>
      </c>
      <c r="K35" s="24">
        <v>1</v>
      </c>
      <c r="L35" s="24">
        <v>1</v>
      </c>
      <c r="M35" s="24">
        <v>1</v>
      </c>
      <c r="N35" s="24">
        <v>1</v>
      </c>
      <c r="O35" s="24">
        <v>1</v>
      </c>
      <c r="P35" s="24">
        <v>1</v>
      </c>
      <c r="Q35" s="24">
        <v>2</v>
      </c>
      <c r="R35" s="24">
        <v>1</v>
      </c>
      <c r="S35" s="24">
        <v>1</v>
      </c>
      <c r="T35" s="24">
        <v>2</v>
      </c>
      <c r="U35" s="24">
        <v>2</v>
      </c>
      <c r="V35" s="24">
        <v>0</v>
      </c>
      <c r="W35" s="3">
        <f t="shared" si="0"/>
        <v>18</v>
      </c>
      <c r="X35" s="3">
        <f t="shared" si="1"/>
        <v>18</v>
      </c>
      <c r="Y35" s="3">
        <f t="shared" si="2"/>
        <v>5</v>
      </c>
      <c r="Z35" s="3" t="str">
        <f t="shared" si="3"/>
        <v>высокий</v>
      </c>
    </row>
    <row r="36" spans="2:26" ht="15" x14ac:dyDescent="0.25">
      <c r="B36" s="3">
        <v>30</v>
      </c>
      <c r="C36" s="21" t="s">
        <v>90</v>
      </c>
      <c r="D36" s="23">
        <v>1</v>
      </c>
      <c r="E36" s="23" t="s">
        <v>232</v>
      </c>
      <c r="F36" s="24">
        <v>5</v>
      </c>
      <c r="G36" s="24">
        <v>2</v>
      </c>
      <c r="H36" s="24">
        <v>1</v>
      </c>
      <c r="I36" s="24">
        <v>1</v>
      </c>
      <c r="J36" s="24">
        <v>2</v>
      </c>
      <c r="K36" s="24">
        <v>0</v>
      </c>
      <c r="L36" s="24">
        <v>1</v>
      </c>
      <c r="M36" s="24">
        <v>1</v>
      </c>
      <c r="N36" s="24">
        <v>1</v>
      </c>
      <c r="O36" s="24">
        <v>1</v>
      </c>
      <c r="P36" s="24">
        <v>1</v>
      </c>
      <c r="Q36" s="24">
        <v>2</v>
      </c>
      <c r="R36" s="24">
        <v>0</v>
      </c>
      <c r="S36" s="24">
        <v>0</v>
      </c>
      <c r="T36" s="24">
        <v>2</v>
      </c>
      <c r="U36" s="24">
        <v>2</v>
      </c>
      <c r="V36" s="24">
        <v>0</v>
      </c>
      <c r="W36" s="3">
        <f t="shared" si="0"/>
        <v>15</v>
      </c>
      <c r="X36" s="3">
        <f t="shared" si="1"/>
        <v>15</v>
      </c>
      <c r="Y36" s="3">
        <f t="shared" si="2"/>
        <v>5</v>
      </c>
      <c r="Z36" s="3" t="str">
        <f t="shared" si="3"/>
        <v>высокий</v>
      </c>
    </row>
    <row r="37" spans="2:26" x14ac:dyDescent="0.2">
      <c r="B37" s="3">
        <v>31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3"/>
      <c r="X37" s="3"/>
      <c r="Y37" s="3"/>
      <c r="Z37" s="3"/>
    </row>
    <row r="38" spans="2:26" x14ac:dyDescent="0.2">
      <c r="B38" s="3">
        <v>32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3"/>
      <c r="X38" s="3"/>
      <c r="Y38" s="3"/>
      <c r="Z38" s="3"/>
    </row>
    <row r="39" spans="2:26" x14ac:dyDescent="0.2">
      <c r="B39" s="3">
        <v>33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3"/>
      <c r="X39" s="3"/>
      <c r="Y39" s="3"/>
      <c r="Z39" s="3"/>
    </row>
    <row r="40" spans="2:26" x14ac:dyDescent="0.2">
      <c r="B40" s="3">
        <v>34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3"/>
      <c r="X40" s="3"/>
      <c r="Y40" s="3"/>
      <c r="Z40" s="3"/>
    </row>
    <row r="41" spans="2:26" x14ac:dyDescent="0.2">
      <c r="B41" s="3">
        <v>35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3"/>
      <c r="X41" s="3"/>
      <c r="Y41" s="3"/>
      <c r="Z41" s="3"/>
    </row>
    <row r="42" spans="2:26" x14ac:dyDescent="0.2">
      <c r="B42" s="16" t="s">
        <v>31</v>
      </c>
      <c r="C42" s="17">
        <f>COUNTIF(C7:C41,"*")</f>
        <v>30</v>
      </c>
      <c r="D42" s="6">
        <f>SUM(D7:D41)</f>
        <v>26</v>
      </c>
      <c r="E42" s="7"/>
      <c r="F42" s="7"/>
      <c r="G42" s="7"/>
      <c r="H42" s="6">
        <f>SUM(H7:H41)</f>
        <v>26</v>
      </c>
      <c r="I42" s="6">
        <f t="shared" ref="I42:V42" si="4">SUM(I7:I41)</f>
        <v>26</v>
      </c>
      <c r="J42" s="6">
        <f t="shared" si="4"/>
        <v>44</v>
      </c>
      <c r="K42" s="6">
        <f t="shared" si="4"/>
        <v>22</v>
      </c>
      <c r="L42" s="6">
        <f t="shared" si="4"/>
        <v>26</v>
      </c>
      <c r="M42" s="6">
        <f t="shared" si="4"/>
        <v>26</v>
      </c>
      <c r="N42" s="6">
        <f t="shared" si="4"/>
        <v>25</v>
      </c>
      <c r="O42" s="6">
        <f t="shared" si="4"/>
        <v>21</v>
      </c>
      <c r="P42" s="6">
        <f t="shared" si="4"/>
        <v>26</v>
      </c>
      <c r="Q42" s="6">
        <f t="shared" si="4"/>
        <v>36</v>
      </c>
      <c r="R42" s="6">
        <f t="shared" si="4"/>
        <v>20</v>
      </c>
      <c r="S42" s="6">
        <f t="shared" si="4"/>
        <v>18</v>
      </c>
      <c r="T42" s="6">
        <f t="shared" si="4"/>
        <v>43</v>
      </c>
      <c r="U42" s="6">
        <f t="shared" si="4"/>
        <v>49</v>
      </c>
      <c r="V42" s="6">
        <f t="shared" si="4"/>
        <v>22</v>
      </c>
      <c r="W42" s="6">
        <f t="shared" ref="W42" si="5">SUM(W7:W41)</f>
        <v>430</v>
      </c>
      <c r="X42" s="6">
        <f t="shared" ref="X42" si="6">SUM(X7:X41)</f>
        <v>408</v>
      </c>
      <c r="Y42" s="6">
        <f>AVERAGE(Y7:Y41)</f>
        <v>4.8076923076923075</v>
      </c>
      <c r="Z42" s="6" t="str">
        <f t="shared" si="3"/>
        <v>высокий</v>
      </c>
    </row>
    <row r="43" spans="2:26" x14ac:dyDescent="0.2">
      <c r="B43" s="27" t="s">
        <v>33</v>
      </c>
      <c r="C43" s="28"/>
      <c r="D43" s="28"/>
      <c r="E43" s="28"/>
      <c r="F43" s="28"/>
      <c r="G43" s="28"/>
      <c r="H43" s="2"/>
      <c r="I43" s="2"/>
      <c r="J43" s="3">
        <f>COUNTIF(J7:J41,"=2")</f>
        <v>20</v>
      </c>
      <c r="K43" s="3"/>
      <c r="L43" s="3"/>
      <c r="M43" s="3"/>
      <c r="N43" s="3"/>
      <c r="O43" s="3"/>
      <c r="P43" s="3"/>
      <c r="Q43" s="3">
        <f>COUNTIF(Q7:Q41,"=2")</f>
        <v>18</v>
      </c>
      <c r="R43" s="3"/>
      <c r="S43" s="3"/>
      <c r="T43" s="3">
        <f>COUNTIF(T7:T41,"=2")</f>
        <v>20</v>
      </c>
      <c r="U43" s="3">
        <f>COUNTIF(U7:U41,"=2")</f>
        <v>23</v>
      </c>
      <c r="V43" s="3">
        <f>COUNTIF(V7:V41,"=2")</f>
        <v>11</v>
      </c>
      <c r="W43" s="25" t="s">
        <v>37</v>
      </c>
      <c r="X43" s="26"/>
      <c r="Y43" s="8">
        <f>COUNTIF(Y7:Y41,"=5")</f>
        <v>21</v>
      </c>
      <c r="Z43" s="2"/>
    </row>
    <row r="44" spans="2:26" x14ac:dyDescent="0.2">
      <c r="B44" s="27" t="s">
        <v>34</v>
      </c>
      <c r="C44" s="28"/>
      <c r="D44" s="28"/>
      <c r="E44" s="28"/>
      <c r="F44" s="28"/>
      <c r="G44" s="28"/>
      <c r="H44" s="3">
        <f>COUNTIF(H7:H41,"=1")</f>
        <v>26</v>
      </c>
      <c r="I44" s="3">
        <f>COUNTIF(I7:I41,"=1")</f>
        <v>26</v>
      </c>
      <c r="J44" s="3">
        <f t="shared" ref="J44:V44" si="7">COUNTIF(J7:J41,"=1")</f>
        <v>4</v>
      </c>
      <c r="K44" s="3">
        <f t="shared" si="7"/>
        <v>22</v>
      </c>
      <c r="L44" s="3">
        <f t="shared" si="7"/>
        <v>26</v>
      </c>
      <c r="M44" s="3">
        <f t="shared" si="7"/>
        <v>26</v>
      </c>
      <c r="N44" s="3">
        <f t="shared" si="7"/>
        <v>25</v>
      </c>
      <c r="O44" s="3">
        <f t="shared" si="7"/>
        <v>21</v>
      </c>
      <c r="P44" s="3">
        <f t="shared" si="7"/>
        <v>26</v>
      </c>
      <c r="Q44" s="3">
        <f t="shared" si="7"/>
        <v>0</v>
      </c>
      <c r="R44" s="3">
        <f t="shared" si="7"/>
        <v>20</v>
      </c>
      <c r="S44" s="3">
        <f t="shared" si="7"/>
        <v>18</v>
      </c>
      <c r="T44" s="3">
        <f t="shared" si="7"/>
        <v>3</v>
      </c>
      <c r="U44" s="3">
        <f t="shared" si="7"/>
        <v>3</v>
      </c>
      <c r="V44" s="3">
        <f t="shared" si="7"/>
        <v>0</v>
      </c>
      <c r="W44" s="25" t="s">
        <v>38</v>
      </c>
      <c r="X44" s="26"/>
      <c r="Y44" s="8">
        <f>COUNTIF(Y7:Y41,"=4")</f>
        <v>5</v>
      </c>
      <c r="Z44" s="2"/>
    </row>
    <row r="45" spans="2:26" x14ac:dyDescent="0.2">
      <c r="B45" s="27" t="s">
        <v>35</v>
      </c>
      <c r="C45" s="28"/>
      <c r="D45" s="28"/>
      <c r="E45" s="28"/>
      <c r="F45" s="28"/>
      <c r="G45" s="28"/>
      <c r="H45" s="3">
        <f>COUNTIF(H7:H41,"=0")</f>
        <v>0</v>
      </c>
      <c r="I45" s="3">
        <f t="shared" ref="I45:V45" si="8">COUNTIF(I7:I41,"=0")</f>
        <v>0</v>
      </c>
      <c r="J45" s="3">
        <f t="shared" si="8"/>
        <v>2</v>
      </c>
      <c r="K45" s="3">
        <f t="shared" si="8"/>
        <v>4</v>
      </c>
      <c r="L45" s="3">
        <f t="shared" si="8"/>
        <v>0</v>
      </c>
      <c r="M45" s="3">
        <f t="shared" si="8"/>
        <v>0</v>
      </c>
      <c r="N45" s="3">
        <f t="shared" si="8"/>
        <v>1</v>
      </c>
      <c r="O45" s="3">
        <f t="shared" si="8"/>
        <v>5</v>
      </c>
      <c r="P45" s="3">
        <f t="shared" si="8"/>
        <v>0</v>
      </c>
      <c r="Q45" s="3">
        <f t="shared" si="8"/>
        <v>8</v>
      </c>
      <c r="R45" s="3">
        <f t="shared" si="8"/>
        <v>6</v>
      </c>
      <c r="S45" s="3">
        <f t="shared" si="8"/>
        <v>8</v>
      </c>
      <c r="T45" s="3">
        <f t="shared" si="8"/>
        <v>3</v>
      </c>
      <c r="U45" s="3">
        <f t="shared" si="8"/>
        <v>0</v>
      </c>
      <c r="V45" s="3">
        <f t="shared" si="8"/>
        <v>15</v>
      </c>
      <c r="W45" s="25" t="s">
        <v>39</v>
      </c>
      <c r="X45" s="26"/>
      <c r="Y45" s="8">
        <f>COUNTIF(Y7:Y41,"=3")</f>
        <v>0</v>
      </c>
      <c r="Z45" s="2"/>
    </row>
    <row r="46" spans="2:26" x14ac:dyDescent="0.2">
      <c r="B46" s="27" t="s">
        <v>36</v>
      </c>
      <c r="C46" s="28"/>
      <c r="D46" s="28"/>
      <c r="E46" s="28"/>
      <c r="F46" s="28"/>
      <c r="G46" s="28"/>
      <c r="H46" s="3">
        <f>COUNTIF(H7:H41,"=Н")</f>
        <v>0</v>
      </c>
      <c r="I46" s="3">
        <f t="shared" ref="I46:V46" si="9">COUNTIF(I7:I41,"=Н")</f>
        <v>0</v>
      </c>
      <c r="J46" s="3">
        <f t="shared" si="9"/>
        <v>0</v>
      </c>
      <c r="K46" s="3">
        <f t="shared" si="9"/>
        <v>0</v>
      </c>
      <c r="L46" s="3">
        <f t="shared" si="9"/>
        <v>0</v>
      </c>
      <c r="M46" s="3">
        <f t="shared" si="9"/>
        <v>0</v>
      </c>
      <c r="N46" s="3">
        <f t="shared" si="9"/>
        <v>0</v>
      </c>
      <c r="O46" s="3">
        <f t="shared" si="9"/>
        <v>0</v>
      </c>
      <c r="P46" s="3">
        <f t="shared" si="9"/>
        <v>0</v>
      </c>
      <c r="Q46" s="3">
        <f t="shared" si="9"/>
        <v>0</v>
      </c>
      <c r="R46" s="3">
        <f t="shared" si="9"/>
        <v>0</v>
      </c>
      <c r="S46" s="3">
        <f t="shared" si="9"/>
        <v>0</v>
      </c>
      <c r="T46" s="3">
        <f t="shared" si="9"/>
        <v>0</v>
      </c>
      <c r="U46" s="3">
        <f t="shared" si="9"/>
        <v>0</v>
      </c>
      <c r="V46" s="3">
        <f t="shared" si="9"/>
        <v>0</v>
      </c>
      <c r="W46" s="25" t="s">
        <v>40</v>
      </c>
      <c r="X46" s="26"/>
      <c r="Y46" s="8">
        <f>COUNTIF(Y7:Y41,"=2")</f>
        <v>0</v>
      </c>
      <c r="Z46" s="2"/>
    </row>
  </sheetData>
  <sheetProtection selectLockedCells="1"/>
  <mergeCells count="33">
    <mergeCell ref="Z1:Z6"/>
    <mergeCell ref="W1:W6"/>
    <mergeCell ref="X1:X6"/>
    <mergeCell ref="Y1:Y6"/>
    <mergeCell ref="M2:M5"/>
    <mergeCell ref="R2:S5"/>
    <mergeCell ref="U2:U5"/>
    <mergeCell ref="V2:V5"/>
    <mergeCell ref="T2:T5"/>
    <mergeCell ref="B1:B6"/>
    <mergeCell ref="C1:C6"/>
    <mergeCell ref="D1:D6"/>
    <mergeCell ref="E1:E6"/>
    <mergeCell ref="H1:V1"/>
    <mergeCell ref="N2:N5"/>
    <mergeCell ref="O2:O5"/>
    <mergeCell ref="P2:P5"/>
    <mergeCell ref="Q2:Q5"/>
    <mergeCell ref="H2:H5"/>
    <mergeCell ref="I2:I5"/>
    <mergeCell ref="J2:J5"/>
    <mergeCell ref="K2:K5"/>
    <mergeCell ref="L2:L5"/>
    <mergeCell ref="F1:F6"/>
    <mergeCell ref="G1:G6"/>
    <mergeCell ref="W43:X43"/>
    <mergeCell ref="W44:X44"/>
    <mergeCell ref="W45:X45"/>
    <mergeCell ref="W46:X46"/>
    <mergeCell ref="B43:G43"/>
    <mergeCell ref="B44:G44"/>
    <mergeCell ref="B45:G45"/>
    <mergeCell ref="B46:G46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6"/>
  <sheetViews>
    <sheetView view="pageBreakPreview" topLeftCell="A6" zoomScale="85" zoomScaleNormal="85" zoomScaleSheetLayoutView="85" workbookViewId="0">
      <selection activeCell="W35" sqref="W35"/>
    </sheetView>
  </sheetViews>
  <sheetFormatPr defaultRowHeight="12.75" x14ac:dyDescent="0.2"/>
  <cols>
    <col min="1" max="1" width="3.85546875" style="1" customWidth="1"/>
    <col min="2" max="7" width="9.140625" style="1"/>
    <col min="8" max="8" width="10.28515625" style="1" customWidth="1"/>
    <col min="9" max="9" width="10.85546875" style="1" customWidth="1"/>
    <col min="10" max="10" width="15" style="1" customWidth="1"/>
    <col min="11" max="11" width="10.28515625" style="1" customWidth="1"/>
    <col min="12" max="12" width="9.140625" style="1"/>
    <col min="13" max="13" width="8" style="1" customWidth="1"/>
    <col min="14" max="14" width="9.140625" style="1"/>
    <col min="15" max="15" width="11.85546875" style="1" customWidth="1"/>
    <col min="16" max="17" width="9.140625" style="1"/>
    <col min="18" max="18" width="7.42578125" style="1" customWidth="1"/>
    <col min="19" max="19" width="7" style="1" customWidth="1"/>
    <col min="20" max="22" width="9.140625" style="1"/>
    <col min="23" max="25" width="9.140625" style="1" customWidth="1"/>
    <col min="26" max="26" width="15.42578125" style="1" customWidth="1"/>
    <col min="27" max="16384" width="9.140625" style="1"/>
  </cols>
  <sheetData>
    <row r="1" spans="2:26" x14ac:dyDescent="0.2">
      <c r="B1" s="29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59</v>
      </c>
      <c r="H1" s="35" t="s">
        <v>5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43" t="s">
        <v>29</v>
      </c>
      <c r="X1" s="43" t="s">
        <v>30</v>
      </c>
      <c r="Y1" s="40" t="s">
        <v>6</v>
      </c>
      <c r="Z1" s="40" t="s">
        <v>7</v>
      </c>
    </row>
    <row r="2" spans="2:26" x14ac:dyDescent="0.2">
      <c r="B2" s="30"/>
      <c r="C2" s="33"/>
      <c r="D2" s="33"/>
      <c r="E2" s="33"/>
      <c r="F2" s="33"/>
      <c r="G2" s="33"/>
      <c r="H2" s="37" t="s">
        <v>8</v>
      </c>
      <c r="I2" s="37" t="s">
        <v>8</v>
      </c>
      <c r="J2" s="37" t="s">
        <v>32</v>
      </c>
      <c r="K2" s="37" t="s">
        <v>9</v>
      </c>
      <c r="L2" s="37" t="s">
        <v>10</v>
      </c>
      <c r="M2" s="37" t="s">
        <v>11</v>
      </c>
      <c r="N2" s="37" t="s">
        <v>12</v>
      </c>
      <c r="O2" s="37" t="s">
        <v>13</v>
      </c>
      <c r="P2" s="37" t="s">
        <v>8</v>
      </c>
      <c r="Q2" s="37" t="s">
        <v>14</v>
      </c>
      <c r="R2" s="44" t="s">
        <v>15</v>
      </c>
      <c r="S2" s="45"/>
      <c r="T2" s="37" t="s">
        <v>28</v>
      </c>
      <c r="U2" s="37" t="s">
        <v>16</v>
      </c>
      <c r="V2" s="44" t="s">
        <v>15</v>
      </c>
      <c r="W2" s="43"/>
      <c r="X2" s="43"/>
      <c r="Y2" s="41"/>
      <c r="Z2" s="41"/>
    </row>
    <row r="3" spans="2:26" x14ac:dyDescent="0.2">
      <c r="B3" s="30"/>
      <c r="C3" s="33"/>
      <c r="D3" s="33"/>
      <c r="E3" s="33"/>
      <c r="F3" s="33"/>
      <c r="G3" s="33"/>
      <c r="H3" s="38"/>
      <c r="I3" s="38"/>
      <c r="J3" s="38"/>
      <c r="K3" s="38"/>
      <c r="L3" s="38"/>
      <c r="M3" s="38"/>
      <c r="N3" s="38"/>
      <c r="O3" s="38"/>
      <c r="P3" s="38"/>
      <c r="Q3" s="38"/>
      <c r="R3" s="46"/>
      <c r="S3" s="47"/>
      <c r="T3" s="38"/>
      <c r="U3" s="38"/>
      <c r="V3" s="46"/>
      <c r="W3" s="43"/>
      <c r="X3" s="43"/>
      <c r="Y3" s="41"/>
      <c r="Z3" s="41"/>
    </row>
    <row r="4" spans="2:26" x14ac:dyDescent="0.2">
      <c r="B4" s="30"/>
      <c r="C4" s="33"/>
      <c r="D4" s="33"/>
      <c r="E4" s="33"/>
      <c r="F4" s="33"/>
      <c r="G4" s="33"/>
      <c r="H4" s="38"/>
      <c r="I4" s="38"/>
      <c r="J4" s="38"/>
      <c r="K4" s="38"/>
      <c r="L4" s="38"/>
      <c r="M4" s="38"/>
      <c r="N4" s="38"/>
      <c r="O4" s="38"/>
      <c r="P4" s="38"/>
      <c r="Q4" s="38"/>
      <c r="R4" s="46"/>
      <c r="S4" s="47"/>
      <c r="T4" s="38"/>
      <c r="U4" s="38"/>
      <c r="V4" s="46"/>
      <c r="W4" s="43"/>
      <c r="X4" s="43"/>
      <c r="Y4" s="41"/>
      <c r="Z4" s="41"/>
    </row>
    <row r="5" spans="2:26" ht="123.75" customHeight="1" x14ac:dyDescent="0.2">
      <c r="B5" s="30"/>
      <c r="C5" s="33"/>
      <c r="D5" s="33"/>
      <c r="E5" s="33"/>
      <c r="F5" s="33"/>
      <c r="G5" s="33"/>
      <c r="H5" s="39"/>
      <c r="I5" s="39"/>
      <c r="J5" s="39"/>
      <c r="K5" s="39"/>
      <c r="L5" s="39"/>
      <c r="M5" s="39"/>
      <c r="N5" s="39"/>
      <c r="O5" s="39"/>
      <c r="P5" s="39"/>
      <c r="Q5" s="39"/>
      <c r="R5" s="48"/>
      <c r="S5" s="49"/>
      <c r="T5" s="39"/>
      <c r="U5" s="39"/>
      <c r="V5" s="48"/>
      <c r="W5" s="43"/>
      <c r="X5" s="43"/>
      <c r="Y5" s="41"/>
      <c r="Z5" s="41"/>
    </row>
    <row r="6" spans="2:26" x14ac:dyDescent="0.2">
      <c r="B6" s="31"/>
      <c r="C6" s="34"/>
      <c r="D6" s="34"/>
      <c r="E6" s="34"/>
      <c r="F6" s="34"/>
      <c r="G6" s="34"/>
      <c r="H6" s="4">
        <v>1</v>
      </c>
      <c r="I6" s="4">
        <v>2</v>
      </c>
      <c r="J6" s="4">
        <v>3</v>
      </c>
      <c r="K6" s="4">
        <v>4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  <c r="S6" s="4" t="s">
        <v>24</v>
      </c>
      <c r="T6" s="4" t="s">
        <v>25</v>
      </c>
      <c r="U6" s="4" t="s">
        <v>26</v>
      </c>
      <c r="V6" s="5" t="s">
        <v>27</v>
      </c>
      <c r="W6" s="43"/>
      <c r="X6" s="43"/>
      <c r="Y6" s="42"/>
      <c r="Z6" s="42"/>
    </row>
    <row r="7" spans="2:26" ht="15" x14ac:dyDescent="0.25">
      <c r="B7" s="3">
        <v>1</v>
      </c>
      <c r="C7" s="21" t="s">
        <v>91</v>
      </c>
      <c r="D7" s="23">
        <v>1</v>
      </c>
      <c r="E7" s="23" t="s">
        <v>232</v>
      </c>
      <c r="F7" s="24">
        <v>4</v>
      </c>
      <c r="G7" s="24">
        <v>2</v>
      </c>
      <c r="H7" s="24">
        <v>1</v>
      </c>
      <c r="I7" s="24">
        <v>1</v>
      </c>
      <c r="J7" s="24">
        <v>2</v>
      </c>
      <c r="K7" s="24">
        <v>1</v>
      </c>
      <c r="L7" s="24">
        <v>1</v>
      </c>
      <c r="M7" s="24">
        <v>1</v>
      </c>
      <c r="N7" s="24">
        <v>1</v>
      </c>
      <c r="O7" s="24">
        <v>1</v>
      </c>
      <c r="P7" s="24">
        <v>1</v>
      </c>
      <c r="Q7" s="24">
        <v>0</v>
      </c>
      <c r="R7" s="24">
        <v>0</v>
      </c>
      <c r="S7" s="24">
        <v>0</v>
      </c>
      <c r="T7" s="24">
        <v>0</v>
      </c>
      <c r="U7" s="24">
        <v>2</v>
      </c>
      <c r="V7" s="24">
        <v>0</v>
      </c>
      <c r="W7" s="3">
        <f t="shared" ref="W7:W34" si="0">SUM(H7:V7)</f>
        <v>12</v>
      </c>
      <c r="X7" s="3">
        <f>SUM(H7:U7)</f>
        <v>12</v>
      </c>
      <c r="Y7" s="3">
        <f>IF(W7&lt;=5,2,IF(W7&lt;=9,3,IF(W7&lt;=14,4,5)))</f>
        <v>4</v>
      </c>
      <c r="Z7" s="3" t="str">
        <f>IF(Y7=2,"критический",IF(Y7=3,"низкий",IF(Y7=4,"средний","высокий")))</f>
        <v>средний</v>
      </c>
    </row>
    <row r="8" spans="2:26" ht="15" x14ac:dyDescent="0.25">
      <c r="B8" s="3">
        <v>2</v>
      </c>
      <c r="C8" s="21" t="s">
        <v>92</v>
      </c>
      <c r="D8" s="23">
        <v>1</v>
      </c>
      <c r="E8" s="23" t="s">
        <v>232</v>
      </c>
      <c r="F8" s="24">
        <v>4</v>
      </c>
      <c r="G8" s="24">
        <v>3</v>
      </c>
      <c r="H8" s="24">
        <v>1</v>
      </c>
      <c r="I8" s="24">
        <v>1</v>
      </c>
      <c r="J8" s="24">
        <v>0</v>
      </c>
      <c r="K8" s="24">
        <v>0</v>
      </c>
      <c r="L8" s="24">
        <v>1</v>
      </c>
      <c r="M8" s="24">
        <v>1</v>
      </c>
      <c r="N8" s="24">
        <v>1</v>
      </c>
      <c r="O8" s="24">
        <v>1</v>
      </c>
      <c r="P8" s="24">
        <v>0</v>
      </c>
      <c r="Q8" s="24">
        <v>2</v>
      </c>
      <c r="R8" s="24">
        <v>0</v>
      </c>
      <c r="S8" s="24">
        <v>0</v>
      </c>
      <c r="T8" s="24">
        <v>1</v>
      </c>
      <c r="U8" s="24">
        <v>2</v>
      </c>
      <c r="V8" s="24">
        <v>0</v>
      </c>
      <c r="W8" s="3">
        <f t="shared" si="0"/>
        <v>11</v>
      </c>
      <c r="X8" s="3">
        <f t="shared" ref="X8:X34" si="1">SUM(H8:U8)</f>
        <v>11</v>
      </c>
      <c r="Y8" s="3">
        <f t="shared" ref="Y8:Y34" si="2">IF(W8&lt;=5,2,IF(W8&lt;=9,3,IF(W8&lt;=14,4,5)))</f>
        <v>4</v>
      </c>
      <c r="Z8" s="3" t="str">
        <f t="shared" ref="Z8:Z42" si="3">IF(Y8=2,"критический",IF(Y8=3,"низкий",IF(Y8=4,"средний","высокий")))</f>
        <v>средний</v>
      </c>
    </row>
    <row r="9" spans="2:26" ht="15" x14ac:dyDescent="0.25">
      <c r="B9" s="3">
        <v>3</v>
      </c>
      <c r="C9" s="21" t="s">
        <v>93</v>
      </c>
      <c r="D9" s="23">
        <v>1</v>
      </c>
      <c r="E9" s="23" t="s">
        <v>232</v>
      </c>
      <c r="F9" s="24">
        <v>3</v>
      </c>
      <c r="G9" s="24">
        <v>1</v>
      </c>
      <c r="H9" s="24">
        <v>1</v>
      </c>
      <c r="I9" s="24">
        <v>1</v>
      </c>
      <c r="J9" s="24">
        <v>2</v>
      </c>
      <c r="K9" s="24">
        <v>1</v>
      </c>
      <c r="L9" s="24">
        <v>1</v>
      </c>
      <c r="M9" s="24">
        <v>1</v>
      </c>
      <c r="N9" s="24">
        <v>1</v>
      </c>
      <c r="O9" s="24">
        <v>1</v>
      </c>
      <c r="P9" s="24">
        <v>1</v>
      </c>
      <c r="Q9" s="24">
        <v>0</v>
      </c>
      <c r="R9" s="24">
        <v>0</v>
      </c>
      <c r="S9" s="24">
        <v>0</v>
      </c>
      <c r="T9" s="24">
        <v>2</v>
      </c>
      <c r="U9" s="24">
        <v>2</v>
      </c>
      <c r="V9" s="24">
        <v>0</v>
      </c>
      <c r="W9" s="3">
        <f t="shared" si="0"/>
        <v>14</v>
      </c>
      <c r="X9" s="3">
        <f t="shared" si="1"/>
        <v>14</v>
      </c>
      <c r="Y9" s="3">
        <f t="shared" si="2"/>
        <v>4</v>
      </c>
      <c r="Z9" s="3" t="str">
        <f t="shared" si="3"/>
        <v>средний</v>
      </c>
    </row>
    <row r="10" spans="2:26" ht="15" x14ac:dyDescent="0.25">
      <c r="B10" s="3">
        <v>4</v>
      </c>
      <c r="C10" s="21" t="s">
        <v>94</v>
      </c>
      <c r="D10" s="23">
        <v>1</v>
      </c>
      <c r="E10" s="23" t="s">
        <v>232</v>
      </c>
      <c r="F10" s="24">
        <v>4</v>
      </c>
      <c r="G10" s="24">
        <v>1</v>
      </c>
      <c r="H10" s="24">
        <v>1</v>
      </c>
      <c r="I10" s="24">
        <v>1</v>
      </c>
      <c r="J10" s="24">
        <v>2</v>
      </c>
      <c r="K10" s="24">
        <v>1</v>
      </c>
      <c r="L10" s="24">
        <v>1</v>
      </c>
      <c r="M10" s="24">
        <v>1</v>
      </c>
      <c r="N10" s="24">
        <v>1</v>
      </c>
      <c r="O10" s="24">
        <v>1</v>
      </c>
      <c r="P10" s="24">
        <v>0</v>
      </c>
      <c r="Q10" s="24">
        <v>0</v>
      </c>
      <c r="R10" s="24">
        <v>1</v>
      </c>
      <c r="S10" s="24">
        <v>1</v>
      </c>
      <c r="T10" s="24">
        <v>0</v>
      </c>
      <c r="U10" s="24">
        <v>2</v>
      </c>
      <c r="V10" s="24">
        <v>0</v>
      </c>
      <c r="W10" s="3">
        <f t="shared" si="0"/>
        <v>13</v>
      </c>
      <c r="X10" s="3">
        <f t="shared" si="1"/>
        <v>13</v>
      </c>
      <c r="Y10" s="3">
        <f t="shared" si="2"/>
        <v>4</v>
      </c>
      <c r="Z10" s="3" t="str">
        <f t="shared" si="3"/>
        <v>средний</v>
      </c>
    </row>
    <row r="11" spans="2:26" ht="15" x14ac:dyDescent="0.25">
      <c r="B11" s="3">
        <v>5</v>
      </c>
      <c r="C11" s="21" t="s">
        <v>95</v>
      </c>
      <c r="D11" s="23">
        <v>1</v>
      </c>
      <c r="E11" s="23" t="s">
        <v>232</v>
      </c>
      <c r="F11" s="24">
        <v>3</v>
      </c>
      <c r="G11" s="24">
        <v>3</v>
      </c>
      <c r="H11" s="24">
        <v>1</v>
      </c>
      <c r="I11" s="24">
        <v>1</v>
      </c>
      <c r="J11" s="24">
        <v>0</v>
      </c>
      <c r="K11" s="24">
        <v>0</v>
      </c>
      <c r="L11" s="24">
        <v>1</v>
      </c>
      <c r="M11" s="24">
        <v>1</v>
      </c>
      <c r="N11" s="24">
        <v>1</v>
      </c>
      <c r="O11" s="24">
        <v>1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2</v>
      </c>
      <c r="V11" s="24">
        <v>0</v>
      </c>
      <c r="W11" s="3">
        <f t="shared" si="0"/>
        <v>8</v>
      </c>
      <c r="X11" s="3">
        <f t="shared" si="1"/>
        <v>8</v>
      </c>
      <c r="Y11" s="3">
        <f t="shared" si="2"/>
        <v>3</v>
      </c>
      <c r="Z11" s="3" t="str">
        <f t="shared" si="3"/>
        <v>низкий</v>
      </c>
    </row>
    <row r="12" spans="2:26" ht="15" x14ac:dyDescent="0.25">
      <c r="B12" s="3">
        <v>6</v>
      </c>
      <c r="C12" s="21" t="s">
        <v>96</v>
      </c>
      <c r="D12" s="23">
        <v>1</v>
      </c>
      <c r="E12" s="23" t="s">
        <v>232</v>
      </c>
      <c r="F12" s="24">
        <v>4</v>
      </c>
      <c r="G12" s="24">
        <v>1</v>
      </c>
      <c r="H12" s="24">
        <v>1</v>
      </c>
      <c r="I12" s="24">
        <v>1</v>
      </c>
      <c r="J12" s="24">
        <v>2</v>
      </c>
      <c r="K12" s="24">
        <v>1</v>
      </c>
      <c r="L12" s="24">
        <v>1</v>
      </c>
      <c r="M12" s="24">
        <v>1</v>
      </c>
      <c r="N12" s="24">
        <v>1</v>
      </c>
      <c r="O12" s="24">
        <v>1</v>
      </c>
      <c r="P12" s="24">
        <v>1</v>
      </c>
      <c r="Q12" s="24">
        <v>0</v>
      </c>
      <c r="R12" s="24">
        <v>1</v>
      </c>
      <c r="S12" s="24">
        <v>1</v>
      </c>
      <c r="T12" s="24">
        <v>2</v>
      </c>
      <c r="U12" s="24">
        <v>1</v>
      </c>
      <c r="V12" s="24">
        <v>1</v>
      </c>
      <c r="W12" s="3">
        <f t="shared" si="0"/>
        <v>16</v>
      </c>
      <c r="X12" s="3">
        <f t="shared" si="1"/>
        <v>15</v>
      </c>
      <c r="Y12" s="3">
        <f t="shared" si="2"/>
        <v>5</v>
      </c>
      <c r="Z12" s="3" t="str">
        <f t="shared" si="3"/>
        <v>высокий</v>
      </c>
    </row>
    <row r="13" spans="2:26" ht="15" x14ac:dyDescent="0.25">
      <c r="B13" s="3">
        <v>7</v>
      </c>
      <c r="C13" s="21" t="s">
        <v>97</v>
      </c>
      <c r="D13" s="23">
        <v>1</v>
      </c>
      <c r="E13" s="23" t="s">
        <v>232</v>
      </c>
      <c r="F13" s="24">
        <v>4</v>
      </c>
      <c r="G13" s="24">
        <v>2</v>
      </c>
      <c r="H13" s="24">
        <v>1</v>
      </c>
      <c r="I13" s="24">
        <v>1</v>
      </c>
      <c r="J13" s="24">
        <v>0</v>
      </c>
      <c r="K13" s="24">
        <v>1</v>
      </c>
      <c r="L13" s="24">
        <v>1</v>
      </c>
      <c r="M13" s="24">
        <v>1</v>
      </c>
      <c r="N13" s="24">
        <v>1</v>
      </c>
      <c r="O13" s="24">
        <v>1</v>
      </c>
      <c r="P13" s="24">
        <v>1</v>
      </c>
      <c r="Q13" s="24">
        <v>2</v>
      </c>
      <c r="R13" s="24">
        <v>1</v>
      </c>
      <c r="S13" s="24">
        <v>1</v>
      </c>
      <c r="T13" s="24">
        <v>2</v>
      </c>
      <c r="U13" s="24">
        <v>2</v>
      </c>
      <c r="V13" s="24">
        <v>2</v>
      </c>
      <c r="W13" s="3">
        <f t="shared" si="0"/>
        <v>18</v>
      </c>
      <c r="X13" s="3">
        <f t="shared" si="1"/>
        <v>16</v>
      </c>
      <c r="Y13" s="3">
        <f t="shared" si="2"/>
        <v>5</v>
      </c>
      <c r="Z13" s="3" t="str">
        <f t="shared" si="3"/>
        <v>высокий</v>
      </c>
    </row>
    <row r="14" spans="2:26" ht="15" x14ac:dyDescent="0.25">
      <c r="B14" s="3">
        <v>8</v>
      </c>
      <c r="C14" s="21" t="s">
        <v>98</v>
      </c>
      <c r="D14" s="23">
        <v>0</v>
      </c>
      <c r="E14" s="23" t="s">
        <v>232</v>
      </c>
      <c r="F14" s="24">
        <v>3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3"/>
      <c r="X14" s="3"/>
      <c r="Y14" s="3"/>
      <c r="Z14" s="3"/>
    </row>
    <row r="15" spans="2:26" ht="15" x14ac:dyDescent="0.25">
      <c r="B15" s="3">
        <v>9</v>
      </c>
      <c r="C15" s="21" t="s">
        <v>99</v>
      </c>
      <c r="D15" s="23">
        <v>1</v>
      </c>
      <c r="E15" s="23" t="s">
        <v>232</v>
      </c>
      <c r="F15" s="24">
        <v>4</v>
      </c>
      <c r="G15" s="24">
        <v>2</v>
      </c>
      <c r="H15" s="24">
        <v>1</v>
      </c>
      <c r="I15" s="24">
        <v>1</v>
      </c>
      <c r="J15" s="24">
        <v>2</v>
      </c>
      <c r="K15" s="24">
        <v>0</v>
      </c>
      <c r="L15" s="24">
        <v>1</v>
      </c>
      <c r="M15" s="24">
        <v>1</v>
      </c>
      <c r="N15" s="24">
        <v>1</v>
      </c>
      <c r="O15" s="24">
        <v>1</v>
      </c>
      <c r="P15" s="24">
        <v>1</v>
      </c>
      <c r="Q15" s="24">
        <v>0</v>
      </c>
      <c r="R15" s="24">
        <v>0</v>
      </c>
      <c r="S15" s="24">
        <v>1</v>
      </c>
      <c r="T15" s="24">
        <v>0</v>
      </c>
      <c r="U15" s="24">
        <v>2</v>
      </c>
      <c r="V15" s="24">
        <v>2</v>
      </c>
      <c r="W15" s="3">
        <f t="shared" si="0"/>
        <v>14</v>
      </c>
      <c r="X15" s="3">
        <f t="shared" si="1"/>
        <v>12</v>
      </c>
      <c r="Y15" s="3">
        <f t="shared" si="2"/>
        <v>4</v>
      </c>
      <c r="Z15" s="3" t="str">
        <f t="shared" si="3"/>
        <v>средний</v>
      </c>
    </row>
    <row r="16" spans="2:26" ht="15" x14ac:dyDescent="0.25">
      <c r="B16" s="3">
        <v>10</v>
      </c>
      <c r="C16" s="21" t="s">
        <v>100</v>
      </c>
      <c r="D16" s="23">
        <v>1</v>
      </c>
      <c r="E16" s="23" t="s">
        <v>148</v>
      </c>
      <c r="F16" s="24">
        <v>5</v>
      </c>
      <c r="G16" s="24">
        <v>3</v>
      </c>
      <c r="H16" s="24">
        <v>1</v>
      </c>
      <c r="I16" s="24">
        <v>1</v>
      </c>
      <c r="J16" s="24">
        <v>2</v>
      </c>
      <c r="K16" s="2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1</v>
      </c>
      <c r="Q16" s="24">
        <v>2</v>
      </c>
      <c r="R16" s="24">
        <v>1</v>
      </c>
      <c r="S16" s="24">
        <v>1</v>
      </c>
      <c r="T16" s="24">
        <v>1</v>
      </c>
      <c r="U16" s="24">
        <v>0</v>
      </c>
      <c r="V16" s="24">
        <v>0</v>
      </c>
      <c r="W16" s="3">
        <f t="shared" si="0"/>
        <v>15</v>
      </c>
      <c r="X16" s="3">
        <f t="shared" si="1"/>
        <v>15</v>
      </c>
      <c r="Y16" s="3">
        <f t="shared" si="2"/>
        <v>5</v>
      </c>
      <c r="Z16" s="3" t="str">
        <f t="shared" si="3"/>
        <v>высокий</v>
      </c>
    </row>
    <row r="17" spans="2:26" ht="15" x14ac:dyDescent="0.25">
      <c r="B17" s="3">
        <v>11</v>
      </c>
      <c r="C17" s="21" t="s">
        <v>101</v>
      </c>
      <c r="D17" s="23">
        <v>1</v>
      </c>
      <c r="E17" s="23" t="s">
        <v>233</v>
      </c>
      <c r="F17" s="24">
        <v>4</v>
      </c>
      <c r="G17" s="24">
        <v>1</v>
      </c>
      <c r="H17" s="24">
        <v>1</v>
      </c>
      <c r="I17" s="24">
        <v>1</v>
      </c>
      <c r="J17" s="24">
        <v>2</v>
      </c>
      <c r="K17" s="24">
        <v>1</v>
      </c>
      <c r="L17" s="24">
        <v>1</v>
      </c>
      <c r="M17" s="24">
        <v>1</v>
      </c>
      <c r="N17" s="24">
        <v>1</v>
      </c>
      <c r="O17" s="24">
        <v>1</v>
      </c>
      <c r="P17" s="24">
        <v>1</v>
      </c>
      <c r="Q17" s="24">
        <v>0</v>
      </c>
      <c r="R17" s="24">
        <v>1</v>
      </c>
      <c r="S17" s="24">
        <v>1</v>
      </c>
      <c r="T17" s="24">
        <v>2</v>
      </c>
      <c r="U17" s="24">
        <v>2</v>
      </c>
      <c r="V17" s="24">
        <v>2</v>
      </c>
      <c r="W17" s="3">
        <f t="shared" si="0"/>
        <v>18</v>
      </c>
      <c r="X17" s="3">
        <f t="shared" si="1"/>
        <v>16</v>
      </c>
      <c r="Y17" s="3">
        <f t="shared" si="2"/>
        <v>5</v>
      </c>
      <c r="Z17" s="3" t="str">
        <f t="shared" si="3"/>
        <v>высокий</v>
      </c>
    </row>
    <row r="18" spans="2:26" ht="15" x14ac:dyDescent="0.25">
      <c r="B18" s="3">
        <v>12</v>
      </c>
      <c r="C18" s="21" t="s">
        <v>102</v>
      </c>
      <c r="D18" s="23">
        <v>1</v>
      </c>
      <c r="E18" s="23" t="s">
        <v>232</v>
      </c>
      <c r="F18" s="24">
        <v>4</v>
      </c>
      <c r="G18" s="24">
        <v>4</v>
      </c>
      <c r="H18" s="24">
        <v>1</v>
      </c>
      <c r="I18" s="24">
        <v>1</v>
      </c>
      <c r="J18" s="24">
        <v>2</v>
      </c>
      <c r="K18" s="24">
        <v>0</v>
      </c>
      <c r="L18" s="24">
        <v>1</v>
      </c>
      <c r="M18" s="24">
        <v>1</v>
      </c>
      <c r="N18" s="24">
        <v>1</v>
      </c>
      <c r="O18" s="24">
        <v>0</v>
      </c>
      <c r="P18" s="24">
        <v>1</v>
      </c>
      <c r="Q18" s="24">
        <v>0</v>
      </c>
      <c r="R18" s="24">
        <v>1</v>
      </c>
      <c r="S18" s="24">
        <v>1</v>
      </c>
      <c r="T18" s="24">
        <v>2</v>
      </c>
      <c r="U18" s="24">
        <v>2</v>
      </c>
      <c r="V18" s="24">
        <v>0</v>
      </c>
      <c r="W18" s="3">
        <f t="shared" si="0"/>
        <v>14</v>
      </c>
      <c r="X18" s="3">
        <f t="shared" si="1"/>
        <v>14</v>
      </c>
      <c r="Y18" s="3">
        <f t="shared" si="2"/>
        <v>4</v>
      </c>
      <c r="Z18" s="3" t="str">
        <f t="shared" si="3"/>
        <v>средний</v>
      </c>
    </row>
    <row r="19" spans="2:26" ht="15" x14ac:dyDescent="0.25">
      <c r="B19" s="3">
        <v>13</v>
      </c>
      <c r="C19" s="21" t="s">
        <v>103</v>
      </c>
      <c r="D19" s="23">
        <v>1</v>
      </c>
      <c r="E19" s="23" t="s">
        <v>232</v>
      </c>
      <c r="F19" s="24">
        <v>4</v>
      </c>
      <c r="G19" s="24">
        <v>3</v>
      </c>
      <c r="H19" s="24">
        <v>1</v>
      </c>
      <c r="I19" s="24">
        <v>1</v>
      </c>
      <c r="J19" s="24">
        <v>0</v>
      </c>
      <c r="K19" s="24">
        <v>1</v>
      </c>
      <c r="L19" s="24">
        <v>1</v>
      </c>
      <c r="M19" s="24">
        <v>1</v>
      </c>
      <c r="N19" s="24">
        <v>1</v>
      </c>
      <c r="O19" s="24">
        <v>1</v>
      </c>
      <c r="P19" s="24">
        <v>1</v>
      </c>
      <c r="Q19" s="24">
        <v>2</v>
      </c>
      <c r="R19" s="24">
        <v>1</v>
      </c>
      <c r="S19" s="24">
        <v>1</v>
      </c>
      <c r="T19" s="24">
        <v>1</v>
      </c>
      <c r="U19" s="24">
        <v>0</v>
      </c>
      <c r="V19" s="24">
        <v>0</v>
      </c>
      <c r="W19" s="3">
        <f t="shared" si="0"/>
        <v>13</v>
      </c>
      <c r="X19" s="3">
        <f t="shared" si="1"/>
        <v>13</v>
      </c>
      <c r="Y19" s="3">
        <f t="shared" si="2"/>
        <v>4</v>
      </c>
      <c r="Z19" s="3" t="str">
        <f t="shared" si="3"/>
        <v>средний</v>
      </c>
    </row>
    <row r="20" spans="2:26" ht="15" x14ac:dyDescent="0.25">
      <c r="B20" s="3">
        <v>14</v>
      </c>
      <c r="C20" s="21" t="s">
        <v>104</v>
      </c>
      <c r="D20" s="23">
        <v>1</v>
      </c>
      <c r="E20" s="23" t="s">
        <v>232</v>
      </c>
      <c r="F20" s="24">
        <v>4</v>
      </c>
      <c r="G20" s="24">
        <v>2</v>
      </c>
      <c r="H20" s="24">
        <v>1</v>
      </c>
      <c r="I20" s="24">
        <v>1</v>
      </c>
      <c r="J20" s="24">
        <v>2</v>
      </c>
      <c r="K20" s="24">
        <v>0</v>
      </c>
      <c r="L20" s="24">
        <v>0</v>
      </c>
      <c r="M20" s="24">
        <v>1</v>
      </c>
      <c r="N20" s="24">
        <v>1</v>
      </c>
      <c r="O20" s="24">
        <v>1</v>
      </c>
      <c r="P20" s="24">
        <v>1</v>
      </c>
      <c r="Q20" s="24">
        <v>0</v>
      </c>
      <c r="R20" s="24">
        <v>0</v>
      </c>
      <c r="S20" s="24">
        <v>0</v>
      </c>
      <c r="T20" s="24">
        <v>0</v>
      </c>
      <c r="U20" s="24">
        <v>2</v>
      </c>
      <c r="V20" s="24">
        <v>2</v>
      </c>
      <c r="W20" s="3">
        <f t="shared" si="0"/>
        <v>12</v>
      </c>
      <c r="X20" s="3">
        <f t="shared" si="1"/>
        <v>10</v>
      </c>
      <c r="Y20" s="3">
        <f t="shared" si="2"/>
        <v>4</v>
      </c>
      <c r="Z20" s="3" t="str">
        <f t="shared" si="3"/>
        <v>средний</v>
      </c>
    </row>
    <row r="21" spans="2:26" ht="15" x14ac:dyDescent="0.25">
      <c r="B21" s="3">
        <v>15</v>
      </c>
      <c r="C21" s="21" t="s">
        <v>105</v>
      </c>
      <c r="D21" s="23">
        <v>1</v>
      </c>
      <c r="E21" s="23" t="s">
        <v>232</v>
      </c>
      <c r="F21" s="24">
        <v>4</v>
      </c>
      <c r="G21" s="24">
        <v>1</v>
      </c>
      <c r="H21" s="24">
        <v>1</v>
      </c>
      <c r="I21" s="24">
        <v>1</v>
      </c>
      <c r="J21" s="24">
        <v>2</v>
      </c>
      <c r="K21" s="24">
        <v>1</v>
      </c>
      <c r="L21" s="24">
        <v>1</v>
      </c>
      <c r="M21" s="24">
        <v>1</v>
      </c>
      <c r="N21" s="24">
        <v>0</v>
      </c>
      <c r="O21" s="24">
        <v>1</v>
      </c>
      <c r="P21" s="24">
        <v>1</v>
      </c>
      <c r="Q21" s="24">
        <v>0</v>
      </c>
      <c r="R21" s="24">
        <v>1</v>
      </c>
      <c r="S21" s="24">
        <v>1</v>
      </c>
      <c r="T21" s="24">
        <v>0</v>
      </c>
      <c r="U21" s="24">
        <v>2</v>
      </c>
      <c r="V21" s="24">
        <v>0</v>
      </c>
      <c r="W21" s="3">
        <f t="shared" si="0"/>
        <v>13</v>
      </c>
      <c r="X21" s="3">
        <f t="shared" si="1"/>
        <v>13</v>
      </c>
      <c r="Y21" s="3">
        <f t="shared" si="2"/>
        <v>4</v>
      </c>
      <c r="Z21" s="3" t="str">
        <f t="shared" si="3"/>
        <v>средний</v>
      </c>
    </row>
    <row r="22" spans="2:26" ht="15" x14ac:dyDescent="0.25">
      <c r="B22" s="3">
        <v>16</v>
      </c>
      <c r="C22" s="21" t="s">
        <v>107</v>
      </c>
      <c r="D22" s="23">
        <v>1</v>
      </c>
      <c r="E22" s="23" t="s">
        <v>232</v>
      </c>
      <c r="F22" s="24">
        <v>3</v>
      </c>
      <c r="G22" s="24">
        <v>4</v>
      </c>
      <c r="H22" s="24">
        <v>1</v>
      </c>
      <c r="I22" s="24">
        <v>1</v>
      </c>
      <c r="J22" s="24">
        <v>2</v>
      </c>
      <c r="K22" s="24">
        <v>0</v>
      </c>
      <c r="L22" s="24">
        <v>1</v>
      </c>
      <c r="M22" s="24">
        <v>1</v>
      </c>
      <c r="N22" s="24">
        <v>1</v>
      </c>
      <c r="O22" s="24">
        <v>1</v>
      </c>
      <c r="P22" s="24">
        <v>1</v>
      </c>
      <c r="Q22" s="24">
        <v>0</v>
      </c>
      <c r="R22" s="24">
        <v>1</v>
      </c>
      <c r="S22" s="24">
        <v>1</v>
      </c>
      <c r="T22" s="24">
        <v>0</v>
      </c>
      <c r="U22" s="24">
        <v>2</v>
      </c>
      <c r="V22" s="24">
        <v>0</v>
      </c>
      <c r="W22" s="3">
        <f t="shared" si="0"/>
        <v>13</v>
      </c>
      <c r="X22" s="3">
        <f t="shared" si="1"/>
        <v>13</v>
      </c>
      <c r="Y22" s="3">
        <f t="shared" si="2"/>
        <v>4</v>
      </c>
      <c r="Z22" s="3" t="str">
        <f t="shared" si="3"/>
        <v>средний</v>
      </c>
    </row>
    <row r="23" spans="2:26" ht="15" x14ac:dyDescent="0.25">
      <c r="B23" s="3">
        <v>17</v>
      </c>
      <c r="C23" s="21" t="s">
        <v>108</v>
      </c>
      <c r="D23" s="23">
        <v>1</v>
      </c>
      <c r="E23" s="23" t="s">
        <v>232</v>
      </c>
      <c r="F23" s="24">
        <v>4</v>
      </c>
      <c r="G23" s="24">
        <v>2</v>
      </c>
      <c r="H23" s="24">
        <v>1</v>
      </c>
      <c r="I23" s="24">
        <v>1</v>
      </c>
      <c r="J23" s="24">
        <v>2</v>
      </c>
      <c r="K23" s="24">
        <v>0</v>
      </c>
      <c r="L23" s="24">
        <v>1</v>
      </c>
      <c r="M23" s="24">
        <v>1</v>
      </c>
      <c r="N23" s="24">
        <v>1</v>
      </c>
      <c r="O23" s="24">
        <v>1</v>
      </c>
      <c r="P23" s="24">
        <v>1</v>
      </c>
      <c r="Q23" s="24">
        <v>0</v>
      </c>
      <c r="R23" s="24">
        <v>0</v>
      </c>
      <c r="S23" s="24">
        <v>0</v>
      </c>
      <c r="T23" s="24">
        <v>1</v>
      </c>
      <c r="U23" s="24">
        <v>2</v>
      </c>
      <c r="V23" s="24">
        <v>0</v>
      </c>
      <c r="W23" s="3">
        <f t="shared" si="0"/>
        <v>12</v>
      </c>
      <c r="X23" s="3">
        <f t="shared" si="1"/>
        <v>12</v>
      </c>
      <c r="Y23" s="3">
        <f t="shared" si="2"/>
        <v>4</v>
      </c>
      <c r="Z23" s="3" t="str">
        <f t="shared" si="3"/>
        <v>средний</v>
      </c>
    </row>
    <row r="24" spans="2:26" ht="15" x14ac:dyDescent="0.25">
      <c r="B24" s="3">
        <v>18</v>
      </c>
      <c r="C24" s="21" t="s">
        <v>109</v>
      </c>
      <c r="D24" s="23">
        <v>1</v>
      </c>
      <c r="E24" s="23" t="s">
        <v>232</v>
      </c>
      <c r="F24" s="24">
        <v>3</v>
      </c>
      <c r="G24" s="24">
        <v>1</v>
      </c>
      <c r="H24" s="24">
        <v>1</v>
      </c>
      <c r="I24" s="24">
        <v>0</v>
      </c>
      <c r="J24" s="24">
        <v>2</v>
      </c>
      <c r="K24" s="24">
        <v>0</v>
      </c>
      <c r="L24" s="24">
        <v>1</v>
      </c>
      <c r="M24" s="24">
        <v>0</v>
      </c>
      <c r="N24" s="24">
        <v>0</v>
      </c>
      <c r="O24" s="24">
        <v>1</v>
      </c>
      <c r="P24" s="24">
        <v>1</v>
      </c>
      <c r="Q24" s="24">
        <v>0</v>
      </c>
      <c r="R24" s="24">
        <v>1</v>
      </c>
      <c r="S24" s="24">
        <v>1</v>
      </c>
      <c r="T24" s="24">
        <v>0</v>
      </c>
      <c r="U24" s="24">
        <v>2</v>
      </c>
      <c r="V24" s="24">
        <v>0</v>
      </c>
      <c r="W24" s="3">
        <f t="shared" si="0"/>
        <v>10</v>
      </c>
      <c r="X24" s="3">
        <f t="shared" si="1"/>
        <v>10</v>
      </c>
      <c r="Y24" s="3">
        <f t="shared" si="2"/>
        <v>4</v>
      </c>
      <c r="Z24" s="3" t="str">
        <f t="shared" si="3"/>
        <v>средний</v>
      </c>
    </row>
    <row r="25" spans="2:26" ht="15" x14ac:dyDescent="0.25">
      <c r="B25" s="3">
        <v>19</v>
      </c>
      <c r="C25" s="21" t="s">
        <v>110</v>
      </c>
      <c r="D25" s="23">
        <v>0</v>
      </c>
      <c r="E25" s="23" t="s">
        <v>232</v>
      </c>
      <c r="F25" s="24">
        <v>3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3"/>
      <c r="X25" s="3"/>
      <c r="Y25" s="3"/>
      <c r="Z25" s="3"/>
    </row>
    <row r="26" spans="2:26" ht="15" x14ac:dyDescent="0.25">
      <c r="B26" s="3">
        <v>20</v>
      </c>
      <c r="C26" s="21" t="s">
        <v>111</v>
      </c>
      <c r="D26" s="23">
        <v>1</v>
      </c>
      <c r="E26" s="23" t="s">
        <v>232</v>
      </c>
      <c r="F26" s="24">
        <v>4</v>
      </c>
      <c r="G26" s="24">
        <v>1</v>
      </c>
      <c r="H26" s="24">
        <v>1</v>
      </c>
      <c r="I26" s="24">
        <v>1</v>
      </c>
      <c r="J26" s="24">
        <v>2</v>
      </c>
      <c r="K26" s="24">
        <v>1</v>
      </c>
      <c r="L26" s="24">
        <v>1</v>
      </c>
      <c r="M26" s="24">
        <v>1</v>
      </c>
      <c r="N26" s="24">
        <v>0</v>
      </c>
      <c r="O26" s="24">
        <v>1</v>
      </c>
      <c r="P26" s="24">
        <v>1</v>
      </c>
      <c r="Q26" s="24">
        <v>0</v>
      </c>
      <c r="R26" s="24">
        <v>1</v>
      </c>
      <c r="S26" s="24">
        <v>1</v>
      </c>
      <c r="T26" s="24">
        <v>0</v>
      </c>
      <c r="U26" s="24">
        <v>2</v>
      </c>
      <c r="V26" s="24">
        <v>0</v>
      </c>
      <c r="W26" s="3">
        <f t="shared" si="0"/>
        <v>13</v>
      </c>
      <c r="X26" s="3">
        <f t="shared" si="1"/>
        <v>13</v>
      </c>
      <c r="Y26" s="3">
        <f t="shared" si="2"/>
        <v>4</v>
      </c>
      <c r="Z26" s="3" t="str">
        <f t="shared" si="3"/>
        <v>средний</v>
      </c>
    </row>
    <row r="27" spans="2:26" ht="15" x14ac:dyDescent="0.25">
      <c r="B27" s="3">
        <v>21</v>
      </c>
      <c r="C27" s="21" t="s">
        <v>112</v>
      </c>
      <c r="D27" s="23">
        <v>1</v>
      </c>
      <c r="E27" s="23" t="s">
        <v>232</v>
      </c>
      <c r="F27" s="24">
        <v>4</v>
      </c>
      <c r="G27" s="24">
        <v>4</v>
      </c>
      <c r="H27" s="24">
        <v>1</v>
      </c>
      <c r="I27" s="24">
        <v>1</v>
      </c>
      <c r="J27" s="24">
        <v>2</v>
      </c>
      <c r="K27" s="24">
        <v>1</v>
      </c>
      <c r="L27" s="24">
        <v>1</v>
      </c>
      <c r="M27" s="24">
        <v>1</v>
      </c>
      <c r="N27" s="24">
        <v>1</v>
      </c>
      <c r="O27" s="24">
        <v>1</v>
      </c>
      <c r="P27" s="24">
        <v>1</v>
      </c>
      <c r="Q27" s="24">
        <v>0</v>
      </c>
      <c r="R27" s="24">
        <v>1</v>
      </c>
      <c r="S27" s="24">
        <v>1</v>
      </c>
      <c r="T27" s="24">
        <v>2</v>
      </c>
      <c r="U27" s="24">
        <v>2</v>
      </c>
      <c r="V27" s="24">
        <v>0</v>
      </c>
      <c r="W27" s="3">
        <f t="shared" si="0"/>
        <v>16</v>
      </c>
      <c r="X27" s="3">
        <f t="shared" si="1"/>
        <v>16</v>
      </c>
      <c r="Y27" s="3">
        <f t="shared" si="2"/>
        <v>5</v>
      </c>
      <c r="Z27" s="3" t="str">
        <f t="shared" si="3"/>
        <v>высокий</v>
      </c>
    </row>
    <row r="28" spans="2:26" ht="15" x14ac:dyDescent="0.25">
      <c r="B28" s="3">
        <v>22</v>
      </c>
      <c r="C28" s="21" t="s">
        <v>113</v>
      </c>
      <c r="D28" s="23">
        <v>1</v>
      </c>
      <c r="E28" s="23" t="s">
        <v>232</v>
      </c>
      <c r="F28" s="24">
        <v>4</v>
      </c>
      <c r="G28" s="24">
        <v>4</v>
      </c>
      <c r="H28" s="24">
        <v>1</v>
      </c>
      <c r="I28" s="24">
        <v>1</v>
      </c>
      <c r="J28" s="24">
        <v>0</v>
      </c>
      <c r="K28" s="24">
        <v>0</v>
      </c>
      <c r="L28" s="24">
        <v>1</v>
      </c>
      <c r="M28" s="24">
        <v>1</v>
      </c>
      <c r="N28" s="24">
        <v>1</v>
      </c>
      <c r="O28" s="24">
        <v>1</v>
      </c>
      <c r="P28" s="24">
        <v>1</v>
      </c>
      <c r="Q28" s="24">
        <v>0</v>
      </c>
      <c r="R28" s="24">
        <v>1</v>
      </c>
      <c r="S28" s="24">
        <v>1</v>
      </c>
      <c r="T28" s="24">
        <v>1</v>
      </c>
      <c r="U28" s="24">
        <v>2</v>
      </c>
      <c r="V28" s="24">
        <v>0</v>
      </c>
      <c r="W28" s="3">
        <f t="shared" si="0"/>
        <v>12</v>
      </c>
      <c r="X28" s="3">
        <f t="shared" si="1"/>
        <v>12</v>
      </c>
      <c r="Y28" s="3">
        <f t="shared" si="2"/>
        <v>4</v>
      </c>
      <c r="Z28" s="3" t="str">
        <f t="shared" si="3"/>
        <v>средний</v>
      </c>
    </row>
    <row r="29" spans="2:26" ht="15" x14ac:dyDescent="0.25">
      <c r="B29" s="3">
        <v>23</v>
      </c>
      <c r="C29" s="21" t="s">
        <v>114</v>
      </c>
      <c r="D29" s="23">
        <v>1</v>
      </c>
      <c r="E29" s="23" t="s">
        <v>232</v>
      </c>
      <c r="F29" s="24">
        <v>4</v>
      </c>
      <c r="G29" s="24">
        <v>4</v>
      </c>
      <c r="H29" s="24">
        <v>1</v>
      </c>
      <c r="I29" s="24">
        <v>1</v>
      </c>
      <c r="J29" s="24">
        <v>2</v>
      </c>
      <c r="K29" s="24">
        <v>1</v>
      </c>
      <c r="L29" s="24">
        <v>0</v>
      </c>
      <c r="M29" s="24">
        <v>1</v>
      </c>
      <c r="N29" s="24">
        <v>1</v>
      </c>
      <c r="O29" s="24">
        <v>1</v>
      </c>
      <c r="P29" s="24">
        <v>0</v>
      </c>
      <c r="Q29" s="24">
        <v>2</v>
      </c>
      <c r="R29" s="24">
        <v>0</v>
      </c>
      <c r="S29" s="24">
        <v>0</v>
      </c>
      <c r="T29" s="24">
        <v>2</v>
      </c>
      <c r="U29" s="24">
        <v>2</v>
      </c>
      <c r="V29" s="24">
        <v>0</v>
      </c>
      <c r="W29" s="3">
        <f t="shared" si="0"/>
        <v>14</v>
      </c>
      <c r="X29" s="3">
        <f t="shared" si="1"/>
        <v>14</v>
      </c>
      <c r="Y29" s="3">
        <f t="shared" si="2"/>
        <v>4</v>
      </c>
      <c r="Z29" s="3" t="str">
        <f t="shared" si="3"/>
        <v>средний</v>
      </c>
    </row>
    <row r="30" spans="2:26" ht="15" x14ac:dyDescent="0.25">
      <c r="B30" s="3">
        <v>24</v>
      </c>
      <c r="C30" s="21" t="s">
        <v>115</v>
      </c>
      <c r="D30" s="23">
        <v>1</v>
      </c>
      <c r="E30" s="23" t="s">
        <v>232</v>
      </c>
      <c r="F30" s="24">
        <v>4</v>
      </c>
      <c r="G30" s="24">
        <v>4</v>
      </c>
      <c r="H30" s="24">
        <v>1</v>
      </c>
      <c r="I30" s="24">
        <v>1</v>
      </c>
      <c r="J30" s="24">
        <v>1</v>
      </c>
      <c r="K30" s="24">
        <v>1</v>
      </c>
      <c r="L30" s="24">
        <v>1</v>
      </c>
      <c r="M30" s="24">
        <v>1</v>
      </c>
      <c r="N30" s="24">
        <v>1</v>
      </c>
      <c r="O30" s="24">
        <v>0</v>
      </c>
      <c r="P30" s="24">
        <v>1</v>
      </c>
      <c r="Q30" s="24">
        <v>0</v>
      </c>
      <c r="R30" s="24">
        <v>1</v>
      </c>
      <c r="S30" s="24">
        <v>0</v>
      </c>
      <c r="T30" s="24">
        <v>2</v>
      </c>
      <c r="U30" s="24">
        <v>2</v>
      </c>
      <c r="V30" s="24">
        <v>0</v>
      </c>
      <c r="W30" s="3">
        <f t="shared" si="0"/>
        <v>13</v>
      </c>
      <c r="X30" s="3">
        <f t="shared" si="1"/>
        <v>13</v>
      </c>
      <c r="Y30" s="3">
        <f t="shared" si="2"/>
        <v>4</v>
      </c>
      <c r="Z30" s="3" t="str">
        <f t="shared" si="3"/>
        <v>средний</v>
      </c>
    </row>
    <row r="31" spans="2:26" ht="15" x14ac:dyDescent="0.25">
      <c r="B31" s="3">
        <v>25</v>
      </c>
      <c r="C31" s="21" t="s">
        <v>116</v>
      </c>
      <c r="D31" s="23">
        <v>1</v>
      </c>
      <c r="E31" s="23" t="s">
        <v>232</v>
      </c>
      <c r="F31" s="24">
        <v>4</v>
      </c>
      <c r="G31" s="24">
        <v>3</v>
      </c>
      <c r="H31" s="24">
        <v>1</v>
      </c>
      <c r="I31" s="24">
        <v>1</v>
      </c>
      <c r="J31" s="24">
        <v>0</v>
      </c>
      <c r="K31" s="24">
        <v>1</v>
      </c>
      <c r="L31" s="24">
        <v>1</v>
      </c>
      <c r="M31" s="24">
        <v>1</v>
      </c>
      <c r="N31" s="24">
        <v>1</v>
      </c>
      <c r="O31" s="24">
        <v>1</v>
      </c>
      <c r="P31" s="24">
        <v>1</v>
      </c>
      <c r="Q31" s="24">
        <v>1</v>
      </c>
      <c r="R31" s="24">
        <v>1</v>
      </c>
      <c r="S31" s="24">
        <v>1</v>
      </c>
      <c r="T31" s="24">
        <v>0</v>
      </c>
      <c r="U31" s="24">
        <v>2</v>
      </c>
      <c r="V31" s="24">
        <v>0</v>
      </c>
      <c r="W31" s="3">
        <f t="shared" si="0"/>
        <v>13</v>
      </c>
      <c r="X31" s="3">
        <f t="shared" si="1"/>
        <v>13</v>
      </c>
      <c r="Y31" s="3">
        <f t="shared" si="2"/>
        <v>4</v>
      </c>
      <c r="Z31" s="3" t="str">
        <f t="shared" si="3"/>
        <v>средний</v>
      </c>
    </row>
    <row r="32" spans="2:26" ht="15" x14ac:dyDescent="0.25">
      <c r="B32" s="3">
        <v>26</v>
      </c>
      <c r="C32" s="21" t="s">
        <v>117</v>
      </c>
      <c r="D32" s="23">
        <v>1</v>
      </c>
      <c r="E32" s="23" t="s">
        <v>232</v>
      </c>
      <c r="F32" s="24">
        <v>4</v>
      </c>
      <c r="G32" s="24">
        <v>2</v>
      </c>
      <c r="H32" s="24">
        <v>1</v>
      </c>
      <c r="I32" s="24">
        <v>1</v>
      </c>
      <c r="J32" s="24">
        <v>2</v>
      </c>
      <c r="K32" s="24">
        <v>1</v>
      </c>
      <c r="L32" s="24">
        <v>0</v>
      </c>
      <c r="M32" s="24">
        <v>1</v>
      </c>
      <c r="N32" s="24">
        <v>1</v>
      </c>
      <c r="O32" s="24">
        <v>1</v>
      </c>
      <c r="P32" s="24">
        <v>1</v>
      </c>
      <c r="Q32" s="24">
        <v>0</v>
      </c>
      <c r="R32" s="24">
        <v>0</v>
      </c>
      <c r="S32" s="24">
        <v>0</v>
      </c>
      <c r="T32" s="24">
        <v>1</v>
      </c>
      <c r="U32" s="24">
        <v>2</v>
      </c>
      <c r="V32" s="24">
        <v>0</v>
      </c>
      <c r="W32" s="3">
        <f t="shared" si="0"/>
        <v>12</v>
      </c>
      <c r="X32" s="3">
        <f t="shared" si="1"/>
        <v>12</v>
      </c>
      <c r="Y32" s="3">
        <f t="shared" si="2"/>
        <v>4</v>
      </c>
      <c r="Z32" s="3" t="str">
        <f t="shared" si="3"/>
        <v>средний</v>
      </c>
    </row>
    <row r="33" spans="2:26" ht="15" x14ac:dyDescent="0.25">
      <c r="B33" s="3">
        <v>27</v>
      </c>
      <c r="C33" s="21" t="s">
        <v>118</v>
      </c>
      <c r="D33" s="23">
        <v>1</v>
      </c>
      <c r="E33" s="23" t="s">
        <v>232</v>
      </c>
      <c r="F33" s="24">
        <v>4</v>
      </c>
      <c r="G33" s="24">
        <v>2</v>
      </c>
      <c r="H33" s="24">
        <v>1</v>
      </c>
      <c r="I33" s="24">
        <v>1</v>
      </c>
      <c r="J33" s="24">
        <v>1</v>
      </c>
      <c r="K33" s="24">
        <v>1</v>
      </c>
      <c r="L33" s="24">
        <v>1</v>
      </c>
      <c r="M33" s="24">
        <v>1</v>
      </c>
      <c r="N33" s="24">
        <v>0</v>
      </c>
      <c r="O33" s="24">
        <v>0</v>
      </c>
      <c r="P33" s="24">
        <v>1</v>
      </c>
      <c r="Q33" s="24">
        <v>0</v>
      </c>
      <c r="R33" s="24">
        <v>1</v>
      </c>
      <c r="S33" s="24">
        <v>1</v>
      </c>
      <c r="T33" s="24">
        <v>1</v>
      </c>
      <c r="U33" s="24">
        <v>2</v>
      </c>
      <c r="V33" s="24">
        <v>0</v>
      </c>
      <c r="W33" s="3">
        <f t="shared" si="0"/>
        <v>12</v>
      </c>
      <c r="X33" s="3">
        <f t="shared" si="1"/>
        <v>12</v>
      </c>
      <c r="Y33" s="3">
        <f t="shared" si="2"/>
        <v>4</v>
      </c>
      <c r="Z33" s="3" t="str">
        <f t="shared" si="3"/>
        <v>средний</v>
      </c>
    </row>
    <row r="34" spans="2:26" ht="15" x14ac:dyDescent="0.25">
      <c r="B34" s="3">
        <v>28</v>
      </c>
      <c r="C34" s="21" t="s">
        <v>119</v>
      </c>
      <c r="D34" s="23">
        <v>1</v>
      </c>
      <c r="E34" s="23" t="s">
        <v>234</v>
      </c>
      <c r="F34" s="24">
        <v>5</v>
      </c>
      <c r="G34" s="24">
        <v>4</v>
      </c>
      <c r="H34" s="24">
        <v>1</v>
      </c>
      <c r="I34" s="24">
        <v>1</v>
      </c>
      <c r="J34" s="24">
        <v>2</v>
      </c>
      <c r="K34" s="24">
        <v>0</v>
      </c>
      <c r="L34" s="24">
        <v>1</v>
      </c>
      <c r="M34" s="24">
        <v>1</v>
      </c>
      <c r="N34" s="24">
        <v>1</v>
      </c>
      <c r="O34" s="24">
        <v>1</v>
      </c>
      <c r="P34" s="24">
        <v>1</v>
      </c>
      <c r="Q34" s="24">
        <v>2</v>
      </c>
      <c r="R34" s="24">
        <v>0</v>
      </c>
      <c r="S34" s="24">
        <v>0</v>
      </c>
      <c r="T34" s="24">
        <v>2</v>
      </c>
      <c r="U34" s="24">
        <v>2</v>
      </c>
      <c r="V34" s="24">
        <v>1</v>
      </c>
      <c r="W34" s="3">
        <f t="shared" si="0"/>
        <v>16</v>
      </c>
      <c r="X34" s="3">
        <f t="shared" si="1"/>
        <v>15</v>
      </c>
      <c r="Y34" s="3">
        <f t="shared" si="2"/>
        <v>5</v>
      </c>
      <c r="Z34" s="3" t="str">
        <f t="shared" si="3"/>
        <v>высокий</v>
      </c>
    </row>
    <row r="35" spans="2:26" ht="15" x14ac:dyDescent="0.2">
      <c r="B35" s="3">
        <v>29</v>
      </c>
      <c r="C35" s="21"/>
      <c r="D35" s="20"/>
      <c r="E35" s="20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3"/>
      <c r="X35" s="3"/>
      <c r="Y35" s="3"/>
      <c r="Z35" s="3"/>
    </row>
    <row r="36" spans="2:26" ht="15" x14ac:dyDescent="0.2">
      <c r="B36" s="3">
        <v>30</v>
      </c>
      <c r="C36" s="21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3"/>
      <c r="X36" s="3"/>
      <c r="Y36" s="3"/>
      <c r="Z36" s="3"/>
    </row>
    <row r="37" spans="2:26" x14ac:dyDescent="0.2">
      <c r="B37" s="3">
        <v>31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3"/>
      <c r="X37" s="3"/>
      <c r="Y37" s="3"/>
      <c r="Z37" s="3"/>
    </row>
    <row r="38" spans="2:26" x14ac:dyDescent="0.2">
      <c r="B38" s="3">
        <v>32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3"/>
      <c r="X38" s="3"/>
      <c r="Y38" s="3"/>
      <c r="Z38" s="3"/>
    </row>
    <row r="39" spans="2:26" x14ac:dyDescent="0.2">
      <c r="B39" s="3">
        <v>33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3"/>
      <c r="X39" s="3"/>
      <c r="Y39" s="3"/>
      <c r="Z39" s="3"/>
    </row>
    <row r="40" spans="2:26" x14ac:dyDescent="0.2">
      <c r="B40" s="3">
        <v>34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3"/>
      <c r="X40" s="3"/>
      <c r="Y40" s="3"/>
      <c r="Z40" s="3"/>
    </row>
    <row r="41" spans="2:26" x14ac:dyDescent="0.2">
      <c r="B41" s="3">
        <v>35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3"/>
      <c r="X41" s="3"/>
      <c r="Y41" s="3"/>
      <c r="Z41" s="3"/>
    </row>
    <row r="42" spans="2:26" x14ac:dyDescent="0.2">
      <c r="B42" s="16" t="s">
        <v>31</v>
      </c>
      <c r="C42" s="17">
        <f>COUNTIF(C7:C41,"*")</f>
        <v>28</v>
      </c>
      <c r="D42" s="6">
        <f>SUM(D7:D41)</f>
        <v>26</v>
      </c>
      <c r="E42" s="7"/>
      <c r="F42" s="7"/>
      <c r="G42" s="7"/>
      <c r="H42" s="6">
        <f>SUM(H7:H41)</f>
        <v>26</v>
      </c>
      <c r="I42" s="6">
        <f t="shared" ref="I42:X42" si="4">SUM(I7:I41)</f>
        <v>25</v>
      </c>
      <c r="J42" s="6">
        <f t="shared" si="4"/>
        <v>38</v>
      </c>
      <c r="K42" s="6">
        <f t="shared" si="4"/>
        <v>16</v>
      </c>
      <c r="L42" s="6">
        <f t="shared" si="4"/>
        <v>23</v>
      </c>
      <c r="M42" s="6">
        <f t="shared" si="4"/>
        <v>25</v>
      </c>
      <c r="N42" s="6">
        <f t="shared" si="4"/>
        <v>22</v>
      </c>
      <c r="O42" s="6">
        <f t="shared" si="4"/>
        <v>23</v>
      </c>
      <c r="P42" s="6">
        <f t="shared" si="4"/>
        <v>22</v>
      </c>
      <c r="Q42" s="6">
        <f t="shared" si="4"/>
        <v>13</v>
      </c>
      <c r="R42" s="6">
        <f t="shared" si="4"/>
        <v>16</v>
      </c>
      <c r="S42" s="6">
        <f t="shared" si="4"/>
        <v>16</v>
      </c>
      <c r="T42" s="6">
        <f t="shared" si="4"/>
        <v>25</v>
      </c>
      <c r="U42" s="6">
        <f t="shared" si="4"/>
        <v>47</v>
      </c>
      <c r="V42" s="6">
        <f t="shared" si="4"/>
        <v>10</v>
      </c>
      <c r="W42" s="6">
        <f t="shared" si="4"/>
        <v>347</v>
      </c>
      <c r="X42" s="6">
        <f t="shared" si="4"/>
        <v>337</v>
      </c>
      <c r="Y42" s="6">
        <f>AVERAGE(Y7:Y41)</f>
        <v>4.1923076923076925</v>
      </c>
      <c r="Z42" s="6" t="str">
        <f t="shared" si="3"/>
        <v>высокий</v>
      </c>
    </row>
    <row r="43" spans="2:26" x14ac:dyDescent="0.2">
      <c r="B43" s="27" t="s">
        <v>33</v>
      </c>
      <c r="C43" s="28"/>
      <c r="D43" s="28"/>
      <c r="E43" s="28"/>
      <c r="F43" s="28"/>
      <c r="G43" s="50"/>
      <c r="H43" s="2"/>
      <c r="I43" s="2"/>
      <c r="J43" s="3">
        <f>COUNTIF(J7:J41,"=2")</f>
        <v>18</v>
      </c>
      <c r="K43" s="3"/>
      <c r="L43" s="3"/>
      <c r="M43" s="3"/>
      <c r="N43" s="3"/>
      <c r="O43" s="3"/>
      <c r="P43" s="3"/>
      <c r="Q43" s="3">
        <f>COUNTIF(Q7:Q41,"=2")</f>
        <v>6</v>
      </c>
      <c r="R43" s="3"/>
      <c r="S43" s="3"/>
      <c r="T43" s="3">
        <f>COUNTIF(T7:T41,"=2")</f>
        <v>9</v>
      </c>
      <c r="U43" s="3">
        <f>COUNTIF(U7:U41,"=2")</f>
        <v>23</v>
      </c>
      <c r="V43" s="3">
        <f>COUNTIF(V7:V41,"=2")</f>
        <v>4</v>
      </c>
      <c r="W43" s="25" t="s">
        <v>37</v>
      </c>
      <c r="X43" s="26"/>
      <c r="Y43" s="8">
        <f>COUNTIF(Y7:Y41,"=5")</f>
        <v>6</v>
      </c>
      <c r="Z43" s="2"/>
    </row>
    <row r="44" spans="2:26" x14ac:dyDescent="0.2">
      <c r="B44" s="27" t="s">
        <v>34</v>
      </c>
      <c r="C44" s="28"/>
      <c r="D44" s="28"/>
      <c r="E44" s="28"/>
      <c r="F44" s="28"/>
      <c r="G44" s="50"/>
      <c r="H44" s="3">
        <f>COUNTIF(H7:H41,"=1")</f>
        <v>26</v>
      </c>
      <c r="I44" s="3">
        <f>COUNTIF(I7:I41,"=1")</f>
        <v>25</v>
      </c>
      <c r="J44" s="3">
        <f t="shared" ref="J44:V44" si="5">COUNTIF(J7:J41,"=1")</f>
        <v>2</v>
      </c>
      <c r="K44" s="3">
        <f t="shared" si="5"/>
        <v>16</v>
      </c>
      <c r="L44" s="3">
        <f t="shared" si="5"/>
        <v>23</v>
      </c>
      <c r="M44" s="3">
        <f t="shared" si="5"/>
        <v>25</v>
      </c>
      <c r="N44" s="3">
        <f t="shared" si="5"/>
        <v>22</v>
      </c>
      <c r="O44" s="3">
        <f t="shared" si="5"/>
        <v>23</v>
      </c>
      <c r="P44" s="3">
        <f t="shared" si="5"/>
        <v>22</v>
      </c>
      <c r="Q44" s="3">
        <f t="shared" si="5"/>
        <v>1</v>
      </c>
      <c r="R44" s="3">
        <f t="shared" si="5"/>
        <v>16</v>
      </c>
      <c r="S44" s="3">
        <f t="shared" si="5"/>
        <v>16</v>
      </c>
      <c r="T44" s="3">
        <f t="shared" si="5"/>
        <v>7</v>
      </c>
      <c r="U44" s="3">
        <f t="shared" si="5"/>
        <v>1</v>
      </c>
      <c r="V44" s="3">
        <f t="shared" si="5"/>
        <v>2</v>
      </c>
      <c r="W44" s="25" t="s">
        <v>38</v>
      </c>
      <c r="X44" s="26"/>
      <c r="Y44" s="8">
        <f>COUNTIF(Y7:Y41,"=4")</f>
        <v>19</v>
      </c>
      <c r="Z44" s="2"/>
    </row>
    <row r="45" spans="2:26" x14ac:dyDescent="0.2">
      <c r="B45" s="27" t="s">
        <v>35</v>
      </c>
      <c r="C45" s="28"/>
      <c r="D45" s="28"/>
      <c r="E45" s="28"/>
      <c r="F45" s="28"/>
      <c r="G45" s="50"/>
      <c r="H45" s="3">
        <f>COUNTIF(H7:H41,"=0")</f>
        <v>0</v>
      </c>
      <c r="I45" s="3">
        <f t="shared" ref="I45:V45" si="6">COUNTIF(I7:I41,"=0")</f>
        <v>1</v>
      </c>
      <c r="J45" s="3">
        <f t="shared" si="6"/>
        <v>6</v>
      </c>
      <c r="K45" s="3">
        <f t="shared" si="6"/>
        <v>10</v>
      </c>
      <c r="L45" s="3">
        <f t="shared" si="6"/>
        <v>3</v>
      </c>
      <c r="M45" s="3">
        <f t="shared" si="6"/>
        <v>1</v>
      </c>
      <c r="N45" s="3">
        <f t="shared" si="6"/>
        <v>4</v>
      </c>
      <c r="O45" s="3">
        <f t="shared" si="6"/>
        <v>3</v>
      </c>
      <c r="P45" s="3">
        <f t="shared" si="6"/>
        <v>4</v>
      </c>
      <c r="Q45" s="3">
        <f t="shared" si="6"/>
        <v>19</v>
      </c>
      <c r="R45" s="3">
        <f t="shared" si="6"/>
        <v>10</v>
      </c>
      <c r="S45" s="3">
        <f t="shared" si="6"/>
        <v>10</v>
      </c>
      <c r="T45" s="3">
        <f t="shared" si="6"/>
        <v>10</v>
      </c>
      <c r="U45" s="3">
        <f t="shared" si="6"/>
        <v>2</v>
      </c>
      <c r="V45" s="3">
        <f t="shared" si="6"/>
        <v>20</v>
      </c>
      <c r="W45" s="25" t="s">
        <v>39</v>
      </c>
      <c r="X45" s="26"/>
      <c r="Y45" s="8">
        <f>COUNTIF(Y7:Y41,"=3")</f>
        <v>1</v>
      </c>
      <c r="Z45" s="2"/>
    </row>
    <row r="46" spans="2:26" x14ac:dyDescent="0.2">
      <c r="B46" s="27" t="s">
        <v>36</v>
      </c>
      <c r="C46" s="28"/>
      <c r="D46" s="28"/>
      <c r="E46" s="28"/>
      <c r="F46" s="28"/>
      <c r="G46" s="50"/>
      <c r="H46" s="3">
        <f>COUNTIF(H7:H41,"=Н")</f>
        <v>0</v>
      </c>
      <c r="I46" s="3">
        <f t="shared" ref="I46:V46" si="7">COUNTIF(I7:I41,"=Н")</f>
        <v>0</v>
      </c>
      <c r="J46" s="3">
        <f t="shared" si="7"/>
        <v>0</v>
      </c>
      <c r="K46" s="3">
        <f t="shared" si="7"/>
        <v>0</v>
      </c>
      <c r="L46" s="3">
        <f t="shared" si="7"/>
        <v>0</v>
      </c>
      <c r="M46" s="3">
        <f t="shared" si="7"/>
        <v>0</v>
      </c>
      <c r="N46" s="3">
        <f t="shared" si="7"/>
        <v>0</v>
      </c>
      <c r="O46" s="3">
        <f t="shared" si="7"/>
        <v>0</v>
      </c>
      <c r="P46" s="3">
        <f t="shared" si="7"/>
        <v>0</v>
      </c>
      <c r="Q46" s="3">
        <f t="shared" si="7"/>
        <v>0</v>
      </c>
      <c r="R46" s="3">
        <f t="shared" si="7"/>
        <v>0</v>
      </c>
      <c r="S46" s="3">
        <f t="shared" si="7"/>
        <v>0</v>
      </c>
      <c r="T46" s="3">
        <f t="shared" si="7"/>
        <v>0</v>
      </c>
      <c r="U46" s="3">
        <f t="shared" si="7"/>
        <v>0</v>
      </c>
      <c r="V46" s="3">
        <f t="shared" si="7"/>
        <v>0</v>
      </c>
      <c r="W46" s="25" t="s">
        <v>40</v>
      </c>
      <c r="X46" s="26"/>
      <c r="Y46" s="8">
        <f>COUNTIF(Y7:Y41,"=2")</f>
        <v>0</v>
      </c>
      <c r="Z46" s="2"/>
    </row>
  </sheetData>
  <sheetProtection selectLockedCells="1"/>
  <mergeCells count="33">
    <mergeCell ref="Y1:Y6"/>
    <mergeCell ref="Z1:Z6"/>
    <mergeCell ref="H2:H5"/>
    <mergeCell ref="I2:I5"/>
    <mergeCell ref="J2:J5"/>
    <mergeCell ref="K2:K5"/>
    <mergeCell ref="L2:L5"/>
    <mergeCell ref="M2:M5"/>
    <mergeCell ref="H1:V1"/>
    <mergeCell ref="N2:N5"/>
    <mergeCell ref="O2:O5"/>
    <mergeCell ref="P2:P5"/>
    <mergeCell ref="Q2:Q5"/>
    <mergeCell ref="B43:G43"/>
    <mergeCell ref="W1:W6"/>
    <mergeCell ref="X1:X6"/>
    <mergeCell ref="B1:B6"/>
    <mergeCell ref="C1:C6"/>
    <mergeCell ref="D1:D6"/>
    <mergeCell ref="E1:E6"/>
    <mergeCell ref="G1:G6"/>
    <mergeCell ref="W43:X43"/>
    <mergeCell ref="R2:S5"/>
    <mergeCell ref="T2:T5"/>
    <mergeCell ref="U2:U5"/>
    <mergeCell ref="V2:V5"/>
    <mergeCell ref="F1:F6"/>
    <mergeCell ref="B44:G44"/>
    <mergeCell ref="W44:X44"/>
    <mergeCell ref="B45:G45"/>
    <mergeCell ref="W45:X45"/>
    <mergeCell ref="B46:G46"/>
    <mergeCell ref="W46:X46"/>
  </mergeCells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6"/>
  <sheetViews>
    <sheetView topLeftCell="A7" zoomScale="90" zoomScaleNormal="90" workbookViewId="0">
      <selection activeCell="W32" sqref="W32:Z41"/>
    </sheetView>
  </sheetViews>
  <sheetFormatPr defaultRowHeight="12.75" x14ac:dyDescent="0.2"/>
  <cols>
    <col min="1" max="1" width="3.7109375" style="1" customWidth="1"/>
    <col min="2" max="7" width="9.140625" style="1"/>
    <col min="8" max="8" width="10.28515625" style="1" customWidth="1"/>
    <col min="9" max="9" width="10.85546875" style="1" customWidth="1"/>
    <col min="10" max="10" width="15" style="1" customWidth="1"/>
    <col min="11" max="11" width="10.28515625" style="1" customWidth="1"/>
    <col min="12" max="12" width="9.140625" style="1"/>
    <col min="13" max="13" width="8" style="1" customWidth="1"/>
    <col min="14" max="14" width="9.140625" style="1"/>
    <col min="15" max="15" width="11.85546875" style="1" customWidth="1"/>
    <col min="16" max="17" width="9.140625" style="1"/>
    <col min="18" max="18" width="7.42578125" style="1" customWidth="1"/>
    <col min="19" max="19" width="7" style="1" customWidth="1"/>
    <col min="20" max="22" width="9.140625" style="1"/>
    <col min="23" max="25" width="9.140625" style="1" customWidth="1"/>
    <col min="26" max="26" width="15.42578125" style="1" customWidth="1"/>
    <col min="27" max="16384" width="9.140625" style="1"/>
  </cols>
  <sheetData>
    <row r="1" spans="2:26" ht="12.75" customHeight="1" x14ac:dyDescent="0.2">
      <c r="B1" s="29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59</v>
      </c>
      <c r="H1" s="35" t="s">
        <v>5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43" t="s">
        <v>29</v>
      </c>
      <c r="X1" s="43" t="s">
        <v>30</v>
      </c>
      <c r="Y1" s="40" t="s">
        <v>6</v>
      </c>
      <c r="Z1" s="40" t="s">
        <v>7</v>
      </c>
    </row>
    <row r="2" spans="2:26" x14ac:dyDescent="0.2">
      <c r="B2" s="30"/>
      <c r="C2" s="33"/>
      <c r="D2" s="33"/>
      <c r="E2" s="33"/>
      <c r="F2" s="33"/>
      <c r="G2" s="33"/>
      <c r="H2" s="37" t="s">
        <v>8</v>
      </c>
      <c r="I2" s="37" t="s">
        <v>8</v>
      </c>
      <c r="J2" s="37" t="s">
        <v>32</v>
      </c>
      <c r="K2" s="37" t="s">
        <v>9</v>
      </c>
      <c r="L2" s="37" t="s">
        <v>10</v>
      </c>
      <c r="M2" s="37" t="s">
        <v>11</v>
      </c>
      <c r="N2" s="37" t="s">
        <v>12</v>
      </c>
      <c r="O2" s="37" t="s">
        <v>13</v>
      </c>
      <c r="P2" s="37" t="s">
        <v>8</v>
      </c>
      <c r="Q2" s="37" t="s">
        <v>14</v>
      </c>
      <c r="R2" s="44" t="s">
        <v>15</v>
      </c>
      <c r="S2" s="45"/>
      <c r="T2" s="37" t="s">
        <v>28</v>
      </c>
      <c r="U2" s="37" t="s">
        <v>16</v>
      </c>
      <c r="V2" s="44" t="s">
        <v>15</v>
      </c>
      <c r="W2" s="43"/>
      <c r="X2" s="43"/>
      <c r="Y2" s="41"/>
      <c r="Z2" s="41"/>
    </row>
    <row r="3" spans="2:26" x14ac:dyDescent="0.2">
      <c r="B3" s="30"/>
      <c r="C3" s="33"/>
      <c r="D3" s="33"/>
      <c r="E3" s="33"/>
      <c r="F3" s="33"/>
      <c r="G3" s="33"/>
      <c r="H3" s="38"/>
      <c r="I3" s="38"/>
      <c r="J3" s="38"/>
      <c r="K3" s="38"/>
      <c r="L3" s="38"/>
      <c r="M3" s="38"/>
      <c r="N3" s="38"/>
      <c r="O3" s="38"/>
      <c r="P3" s="38"/>
      <c r="Q3" s="38"/>
      <c r="R3" s="46"/>
      <c r="S3" s="47"/>
      <c r="T3" s="38"/>
      <c r="U3" s="38"/>
      <c r="V3" s="46"/>
      <c r="W3" s="43"/>
      <c r="X3" s="43"/>
      <c r="Y3" s="41"/>
      <c r="Z3" s="41"/>
    </row>
    <row r="4" spans="2:26" x14ac:dyDescent="0.2">
      <c r="B4" s="30"/>
      <c r="C4" s="33"/>
      <c r="D4" s="33"/>
      <c r="E4" s="33"/>
      <c r="F4" s="33"/>
      <c r="G4" s="33"/>
      <c r="H4" s="38"/>
      <c r="I4" s="38"/>
      <c r="J4" s="38"/>
      <c r="K4" s="38"/>
      <c r="L4" s="38"/>
      <c r="M4" s="38"/>
      <c r="N4" s="38"/>
      <c r="O4" s="38"/>
      <c r="P4" s="38"/>
      <c r="Q4" s="38"/>
      <c r="R4" s="46"/>
      <c r="S4" s="47"/>
      <c r="T4" s="38"/>
      <c r="U4" s="38"/>
      <c r="V4" s="46"/>
      <c r="W4" s="43"/>
      <c r="X4" s="43"/>
      <c r="Y4" s="41"/>
      <c r="Z4" s="41"/>
    </row>
    <row r="5" spans="2:26" ht="123.75" customHeight="1" x14ac:dyDescent="0.2">
      <c r="B5" s="30"/>
      <c r="C5" s="33"/>
      <c r="D5" s="33"/>
      <c r="E5" s="33"/>
      <c r="F5" s="33"/>
      <c r="G5" s="33"/>
      <c r="H5" s="39"/>
      <c r="I5" s="39"/>
      <c r="J5" s="39"/>
      <c r="K5" s="39"/>
      <c r="L5" s="39"/>
      <c r="M5" s="39"/>
      <c r="N5" s="39"/>
      <c r="O5" s="39"/>
      <c r="P5" s="39"/>
      <c r="Q5" s="39"/>
      <c r="R5" s="48"/>
      <c r="S5" s="49"/>
      <c r="T5" s="39"/>
      <c r="U5" s="39"/>
      <c r="V5" s="48"/>
      <c r="W5" s="43"/>
      <c r="X5" s="43"/>
      <c r="Y5" s="41"/>
      <c r="Z5" s="41"/>
    </row>
    <row r="6" spans="2:26" x14ac:dyDescent="0.2">
      <c r="B6" s="31"/>
      <c r="C6" s="34"/>
      <c r="D6" s="34"/>
      <c r="E6" s="34"/>
      <c r="F6" s="34"/>
      <c r="G6" s="34"/>
      <c r="H6" s="4">
        <v>1</v>
      </c>
      <c r="I6" s="4">
        <v>2</v>
      </c>
      <c r="J6" s="4">
        <v>3</v>
      </c>
      <c r="K6" s="4">
        <v>4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  <c r="S6" s="4" t="s">
        <v>24</v>
      </c>
      <c r="T6" s="4" t="s">
        <v>25</v>
      </c>
      <c r="U6" s="4" t="s">
        <v>26</v>
      </c>
      <c r="V6" s="5" t="s">
        <v>27</v>
      </c>
      <c r="W6" s="43"/>
      <c r="X6" s="43"/>
      <c r="Y6" s="42"/>
      <c r="Z6" s="42"/>
    </row>
    <row r="7" spans="2:26" ht="15" x14ac:dyDescent="0.25">
      <c r="B7" s="3">
        <v>1</v>
      </c>
      <c r="C7" s="21" t="s">
        <v>149</v>
      </c>
      <c r="D7" s="23">
        <v>1</v>
      </c>
      <c r="E7" s="23" t="s">
        <v>234</v>
      </c>
      <c r="F7" s="24">
        <v>4</v>
      </c>
      <c r="G7" s="24">
        <v>4</v>
      </c>
      <c r="H7" s="24">
        <v>1</v>
      </c>
      <c r="I7" s="24">
        <v>1</v>
      </c>
      <c r="J7" s="24">
        <v>2</v>
      </c>
      <c r="K7" s="24">
        <v>1</v>
      </c>
      <c r="L7" s="24">
        <v>1</v>
      </c>
      <c r="M7" s="24">
        <v>1</v>
      </c>
      <c r="N7" s="24">
        <v>1</v>
      </c>
      <c r="O7" s="24">
        <v>0</v>
      </c>
      <c r="P7" s="24">
        <v>1</v>
      </c>
      <c r="Q7" s="24">
        <v>2</v>
      </c>
      <c r="R7" s="24">
        <v>1</v>
      </c>
      <c r="S7" s="24">
        <v>1</v>
      </c>
      <c r="T7" s="24">
        <v>0</v>
      </c>
      <c r="U7" s="24">
        <v>2</v>
      </c>
      <c r="V7" s="24">
        <v>0</v>
      </c>
      <c r="W7" s="3">
        <f t="shared" ref="W7:W31" si="0">SUM(H7:V7)</f>
        <v>15</v>
      </c>
      <c r="X7" s="3">
        <f>SUM(H7:U7)</f>
        <v>15</v>
      </c>
      <c r="Y7" s="3">
        <f>IF(W7&lt;=5,2,IF(W7&lt;=9,3,IF(W7&lt;=14,4,5)))</f>
        <v>5</v>
      </c>
      <c r="Z7" s="3" t="str">
        <f>IF(Y7=2,"критический",IF(Y7=3,"низкий",IF(Y7=4,"средний","высокий")))</f>
        <v>высокий</v>
      </c>
    </row>
    <row r="8" spans="2:26" ht="15" x14ac:dyDescent="0.25">
      <c r="B8" s="3">
        <v>2</v>
      </c>
      <c r="C8" s="21" t="s">
        <v>150</v>
      </c>
      <c r="D8" s="23">
        <v>1</v>
      </c>
      <c r="E8" s="23" t="s">
        <v>232</v>
      </c>
      <c r="F8" s="24">
        <v>4</v>
      </c>
      <c r="G8" s="24">
        <v>4</v>
      </c>
      <c r="H8" s="24">
        <v>1</v>
      </c>
      <c r="I8" s="24">
        <v>1</v>
      </c>
      <c r="J8" s="24">
        <v>2</v>
      </c>
      <c r="K8" s="24">
        <v>1</v>
      </c>
      <c r="L8" s="24">
        <v>1</v>
      </c>
      <c r="M8" s="24">
        <v>1</v>
      </c>
      <c r="N8" s="24">
        <v>1</v>
      </c>
      <c r="O8" s="24">
        <v>1</v>
      </c>
      <c r="P8" s="24">
        <v>1</v>
      </c>
      <c r="Q8" s="24">
        <v>0</v>
      </c>
      <c r="R8" s="24">
        <v>0</v>
      </c>
      <c r="S8" s="24">
        <v>0</v>
      </c>
      <c r="T8" s="24">
        <v>2</v>
      </c>
      <c r="U8" s="24">
        <v>2</v>
      </c>
      <c r="V8" s="24">
        <v>0</v>
      </c>
      <c r="W8" s="3">
        <f t="shared" si="0"/>
        <v>14</v>
      </c>
      <c r="X8" s="3">
        <f t="shared" ref="X8:X31" si="1">SUM(H8:U8)</f>
        <v>14</v>
      </c>
      <c r="Y8" s="3">
        <f t="shared" ref="Y8:Y31" si="2">IF(W8&lt;=5,2,IF(W8&lt;=9,3,IF(W8&lt;=14,4,5)))</f>
        <v>4</v>
      </c>
      <c r="Z8" s="3" t="str">
        <f t="shared" ref="Z8:Z42" si="3">IF(Y8=2,"критический",IF(Y8=3,"низкий",IF(Y8=4,"средний","высокий")))</f>
        <v>средний</v>
      </c>
    </row>
    <row r="9" spans="2:26" ht="15" x14ac:dyDescent="0.25">
      <c r="B9" s="3">
        <v>3</v>
      </c>
      <c r="C9" s="21" t="s">
        <v>151</v>
      </c>
      <c r="D9" s="23">
        <v>1</v>
      </c>
      <c r="E9" s="23" t="s">
        <v>232</v>
      </c>
      <c r="F9" s="24">
        <v>4</v>
      </c>
      <c r="G9" s="24">
        <v>1</v>
      </c>
      <c r="H9" s="24">
        <v>1</v>
      </c>
      <c r="I9" s="24">
        <v>1</v>
      </c>
      <c r="J9" s="24">
        <v>2</v>
      </c>
      <c r="K9" s="24">
        <v>1</v>
      </c>
      <c r="L9" s="24">
        <v>1</v>
      </c>
      <c r="M9" s="24">
        <v>0</v>
      </c>
      <c r="N9" s="24">
        <v>1</v>
      </c>
      <c r="O9" s="24">
        <v>1</v>
      </c>
      <c r="P9" s="24">
        <v>1</v>
      </c>
      <c r="Q9" s="24">
        <v>0</v>
      </c>
      <c r="R9" s="24">
        <v>0</v>
      </c>
      <c r="S9" s="24">
        <v>0</v>
      </c>
      <c r="T9" s="24">
        <v>0</v>
      </c>
      <c r="U9" s="24">
        <v>2</v>
      </c>
      <c r="V9" s="24">
        <v>0</v>
      </c>
      <c r="W9" s="3">
        <f t="shared" si="0"/>
        <v>11</v>
      </c>
      <c r="X9" s="3">
        <f t="shared" si="1"/>
        <v>11</v>
      </c>
      <c r="Y9" s="3">
        <f t="shared" si="2"/>
        <v>4</v>
      </c>
      <c r="Z9" s="3" t="str">
        <f t="shared" si="3"/>
        <v>средний</v>
      </c>
    </row>
    <row r="10" spans="2:26" ht="15" x14ac:dyDescent="0.25">
      <c r="B10" s="3">
        <v>4</v>
      </c>
      <c r="C10" s="21" t="s">
        <v>152</v>
      </c>
      <c r="D10" s="23">
        <v>1</v>
      </c>
      <c r="E10" s="23" t="s">
        <v>232</v>
      </c>
      <c r="F10" s="24">
        <v>4</v>
      </c>
      <c r="G10" s="24">
        <v>3</v>
      </c>
      <c r="H10" s="24">
        <v>1</v>
      </c>
      <c r="I10" s="24">
        <v>1</v>
      </c>
      <c r="J10" s="24">
        <v>2</v>
      </c>
      <c r="K10" s="24">
        <v>1</v>
      </c>
      <c r="L10" s="24">
        <v>1</v>
      </c>
      <c r="M10" s="24">
        <v>1</v>
      </c>
      <c r="N10" s="24">
        <v>1</v>
      </c>
      <c r="O10" s="24">
        <v>1</v>
      </c>
      <c r="P10" s="24">
        <v>1</v>
      </c>
      <c r="Q10" s="24">
        <v>2</v>
      </c>
      <c r="R10" s="24">
        <v>1</v>
      </c>
      <c r="S10" s="24">
        <v>1</v>
      </c>
      <c r="T10" s="24">
        <v>1</v>
      </c>
      <c r="U10" s="24">
        <v>1</v>
      </c>
      <c r="V10" s="24">
        <v>0</v>
      </c>
      <c r="W10" s="3">
        <f t="shared" si="0"/>
        <v>16</v>
      </c>
      <c r="X10" s="3">
        <f t="shared" si="1"/>
        <v>16</v>
      </c>
      <c r="Y10" s="3">
        <f t="shared" si="2"/>
        <v>5</v>
      </c>
      <c r="Z10" s="3" t="str">
        <f t="shared" si="3"/>
        <v>высокий</v>
      </c>
    </row>
    <row r="11" spans="2:26" ht="15" x14ac:dyDescent="0.25">
      <c r="B11" s="3">
        <v>5</v>
      </c>
      <c r="C11" s="21" t="s">
        <v>153</v>
      </c>
      <c r="D11" s="23">
        <v>0</v>
      </c>
      <c r="E11" s="23" t="s">
        <v>232</v>
      </c>
      <c r="F11" s="24">
        <v>4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3"/>
      <c r="X11" s="3"/>
      <c r="Y11" s="3"/>
      <c r="Z11" s="3"/>
    </row>
    <row r="12" spans="2:26" ht="15" x14ac:dyDescent="0.25">
      <c r="B12" s="3">
        <v>6</v>
      </c>
      <c r="C12" s="21" t="s">
        <v>154</v>
      </c>
      <c r="D12" s="23">
        <v>0</v>
      </c>
      <c r="E12" s="23" t="s">
        <v>232</v>
      </c>
      <c r="F12" s="24">
        <v>4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3"/>
      <c r="X12" s="3"/>
      <c r="Y12" s="3"/>
      <c r="Z12" s="3"/>
    </row>
    <row r="13" spans="2:26" ht="15" x14ac:dyDescent="0.25">
      <c r="B13" s="3">
        <v>7</v>
      </c>
      <c r="C13" s="21" t="s">
        <v>155</v>
      </c>
      <c r="D13" s="23">
        <v>1</v>
      </c>
      <c r="E13" s="23" t="s">
        <v>232</v>
      </c>
      <c r="F13" s="24">
        <v>3</v>
      </c>
      <c r="G13" s="24">
        <v>2</v>
      </c>
      <c r="H13" s="24">
        <v>1</v>
      </c>
      <c r="I13" s="24">
        <v>1</v>
      </c>
      <c r="J13" s="24">
        <v>1</v>
      </c>
      <c r="K13" s="24">
        <v>0</v>
      </c>
      <c r="L13" s="24">
        <v>0</v>
      </c>
      <c r="M13" s="24">
        <v>1</v>
      </c>
      <c r="N13" s="24">
        <v>1</v>
      </c>
      <c r="O13" s="24">
        <v>1</v>
      </c>
      <c r="P13" s="24">
        <v>1</v>
      </c>
      <c r="Q13" s="24">
        <v>0</v>
      </c>
      <c r="R13" s="24">
        <v>0</v>
      </c>
      <c r="S13" s="24">
        <v>0</v>
      </c>
      <c r="T13" s="24">
        <v>0</v>
      </c>
      <c r="U13" s="24">
        <v>2</v>
      </c>
      <c r="V13" s="24">
        <v>0</v>
      </c>
      <c r="W13" s="3">
        <f t="shared" si="0"/>
        <v>9</v>
      </c>
      <c r="X13" s="3">
        <f t="shared" si="1"/>
        <v>9</v>
      </c>
      <c r="Y13" s="3">
        <f t="shared" si="2"/>
        <v>3</v>
      </c>
      <c r="Z13" s="3" t="str">
        <f t="shared" si="3"/>
        <v>низкий</v>
      </c>
    </row>
    <row r="14" spans="2:26" ht="15" x14ac:dyDescent="0.25">
      <c r="B14" s="3">
        <v>8</v>
      </c>
      <c r="C14" s="21" t="s">
        <v>156</v>
      </c>
      <c r="D14" s="23">
        <v>1</v>
      </c>
      <c r="E14" s="23" t="s">
        <v>232</v>
      </c>
      <c r="F14" s="24">
        <v>5</v>
      </c>
      <c r="G14" s="24">
        <v>1</v>
      </c>
      <c r="H14" s="24">
        <v>0</v>
      </c>
      <c r="I14" s="24">
        <v>1</v>
      </c>
      <c r="J14" s="24">
        <v>2</v>
      </c>
      <c r="K14" s="24">
        <v>1</v>
      </c>
      <c r="L14" s="24">
        <v>1</v>
      </c>
      <c r="M14" s="24">
        <v>1</v>
      </c>
      <c r="N14" s="24">
        <v>1</v>
      </c>
      <c r="O14" s="24">
        <v>1</v>
      </c>
      <c r="P14" s="24">
        <v>1</v>
      </c>
      <c r="Q14" s="24">
        <v>0</v>
      </c>
      <c r="R14" s="24">
        <v>1</v>
      </c>
      <c r="S14" s="24">
        <v>1</v>
      </c>
      <c r="T14" s="24">
        <v>2</v>
      </c>
      <c r="U14" s="24">
        <v>2</v>
      </c>
      <c r="V14" s="24">
        <v>2</v>
      </c>
      <c r="W14" s="3">
        <f t="shared" si="0"/>
        <v>17</v>
      </c>
      <c r="X14" s="3">
        <f t="shared" si="1"/>
        <v>15</v>
      </c>
      <c r="Y14" s="3">
        <f t="shared" si="2"/>
        <v>5</v>
      </c>
      <c r="Z14" s="3" t="str">
        <f t="shared" si="3"/>
        <v>высокий</v>
      </c>
    </row>
    <row r="15" spans="2:26" ht="15" x14ac:dyDescent="0.25">
      <c r="B15" s="3">
        <v>9</v>
      </c>
      <c r="C15" s="21" t="s">
        <v>157</v>
      </c>
      <c r="D15" s="23">
        <v>1</v>
      </c>
      <c r="E15" s="23" t="s">
        <v>232</v>
      </c>
      <c r="F15" s="24">
        <v>4</v>
      </c>
      <c r="G15" s="24">
        <v>1</v>
      </c>
      <c r="H15" s="24">
        <v>1</v>
      </c>
      <c r="I15" s="24">
        <v>1</v>
      </c>
      <c r="J15" s="24">
        <v>2</v>
      </c>
      <c r="K15" s="24">
        <v>1</v>
      </c>
      <c r="L15" s="24">
        <v>1</v>
      </c>
      <c r="M15" s="24">
        <v>0</v>
      </c>
      <c r="N15" s="24">
        <v>1</v>
      </c>
      <c r="O15" s="24">
        <v>1</v>
      </c>
      <c r="P15" s="24">
        <v>1</v>
      </c>
      <c r="Q15" s="24">
        <v>0</v>
      </c>
      <c r="R15" s="24">
        <v>1</v>
      </c>
      <c r="S15" s="24">
        <v>1</v>
      </c>
      <c r="T15" s="24">
        <v>2</v>
      </c>
      <c r="U15" s="24">
        <v>2</v>
      </c>
      <c r="V15" s="24">
        <v>0</v>
      </c>
      <c r="W15" s="3">
        <f t="shared" si="0"/>
        <v>15</v>
      </c>
      <c r="X15" s="3">
        <f t="shared" si="1"/>
        <v>15</v>
      </c>
      <c r="Y15" s="3">
        <f t="shared" si="2"/>
        <v>5</v>
      </c>
      <c r="Z15" s="3" t="str">
        <f t="shared" si="3"/>
        <v>высокий</v>
      </c>
    </row>
    <row r="16" spans="2:26" ht="15" x14ac:dyDescent="0.25">
      <c r="B16" s="3">
        <v>10</v>
      </c>
      <c r="C16" s="21" t="s">
        <v>158</v>
      </c>
      <c r="D16" s="23">
        <v>1</v>
      </c>
      <c r="E16" s="23" t="s">
        <v>232</v>
      </c>
      <c r="F16" s="24">
        <v>4</v>
      </c>
      <c r="G16" s="24">
        <v>2</v>
      </c>
      <c r="H16" s="24">
        <v>1</v>
      </c>
      <c r="I16" s="24">
        <v>1</v>
      </c>
      <c r="J16" s="24">
        <v>2</v>
      </c>
      <c r="K16" s="24">
        <v>1</v>
      </c>
      <c r="L16" s="24">
        <v>1</v>
      </c>
      <c r="M16" s="24">
        <v>0</v>
      </c>
      <c r="N16" s="24">
        <v>1</v>
      </c>
      <c r="O16" s="24">
        <v>1</v>
      </c>
      <c r="P16" s="24">
        <v>1</v>
      </c>
      <c r="Q16" s="24">
        <v>2</v>
      </c>
      <c r="R16" s="24">
        <v>1</v>
      </c>
      <c r="S16" s="24">
        <v>1</v>
      </c>
      <c r="T16" s="24">
        <v>2</v>
      </c>
      <c r="U16" s="24">
        <v>1</v>
      </c>
      <c r="V16" s="24">
        <v>0</v>
      </c>
      <c r="W16" s="3">
        <f t="shared" si="0"/>
        <v>16</v>
      </c>
      <c r="X16" s="3">
        <f t="shared" si="1"/>
        <v>16</v>
      </c>
      <c r="Y16" s="3">
        <f t="shared" si="2"/>
        <v>5</v>
      </c>
      <c r="Z16" s="3" t="str">
        <f t="shared" si="3"/>
        <v>высокий</v>
      </c>
    </row>
    <row r="17" spans="2:26" ht="15" x14ac:dyDescent="0.25">
      <c r="B17" s="3">
        <v>11</v>
      </c>
      <c r="C17" s="21" t="s">
        <v>159</v>
      </c>
      <c r="D17" s="23">
        <v>1</v>
      </c>
      <c r="E17" s="23" t="s">
        <v>232</v>
      </c>
      <c r="F17" s="24">
        <v>4</v>
      </c>
      <c r="G17" s="24">
        <v>2</v>
      </c>
      <c r="H17" s="24">
        <v>1</v>
      </c>
      <c r="I17" s="24">
        <v>1</v>
      </c>
      <c r="J17" s="24">
        <v>1</v>
      </c>
      <c r="K17" s="24">
        <v>0</v>
      </c>
      <c r="L17" s="24">
        <v>1</v>
      </c>
      <c r="M17" s="24">
        <v>1</v>
      </c>
      <c r="N17" s="24">
        <v>1</v>
      </c>
      <c r="O17" s="24">
        <v>1</v>
      </c>
      <c r="P17" s="24">
        <v>1</v>
      </c>
      <c r="Q17" s="24">
        <v>0</v>
      </c>
      <c r="R17" s="24">
        <v>0</v>
      </c>
      <c r="S17" s="24">
        <v>0</v>
      </c>
      <c r="T17" s="24">
        <v>0</v>
      </c>
      <c r="U17" s="24">
        <v>2</v>
      </c>
      <c r="V17" s="24">
        <v>0</v>
      </c>
      <c r="W17" s="3">
        <f t="shared" si="0"/>
        <v>10</v>
      </c>
      <c r="X17" s="3">
        <f t="shared" si="1"/>
        <v>10</v>
      </c>
      <c r="Y17" s="3">
        <f t="shared" si="2"/>
        <v>4</v>
      </c>
      <c r="Z17" s="3" t="str">
        <f t="shared" si="3"/>
        <v>средний</v>
      </c>
    </row>
    <row r="18" spans="2:26" ht="15" x14ac:dyDescent="0.25">
      <c r="B18" s="3">
        <v>12</v>
      </c>
      <c r="C18" s="21" t="s">
        <v>160</v>
      </c>
      <c r="D18" s="23">
        <v>1</v>
      </c>
      <c r="E18" s="23" t="s">
        <v>232</v>
      </c>
      <c r="F18" s="24">
        <v>4</v>
      </c>
      <c r="G18" s="24">
        <v>4</v>
      </c>
      <c r="H18" s="24">
        <v>1</v>
      </c>
      <c r="I18" s="24">
        <v>1</v>
      </c>
      <c r="J18" s="24">
        <v>2</v>
      </c>
      <c r="K18" s="24">
        <v>1</v>
      </c>
      <c r="L18" s="24">
        <v>1</v>
      </c>
      <c r="M18" s="24">
        <v>1</v>
      </c>
      <c r="N18" s="24">
        <v>1</v>
      </c>
      <c r="O18" s="24">
        <v>1</v>
      </c>
      <c r="P18" s="24">
        <v>1</v>
      </c>
      <c r="Q18" s="24">
        <v>0</v>
      </c>
      <c r="R18" s="24">
        <v>1</v>
      </c>
      <c r="S18" s="24">
        <v>0</v>
      </c>
      <c r="T18" s="24">
        <v>2</v>
      </c>
      <c r="U18" s="24">
        <v>2</v>
      </c>
      <c r="V18" s="24">
        <v>0</v>
      </c>
      <c r="W18" s="3">
        <f t="shared" si="0"/>
        <v>15</v>
      </c>
      <c r="X18" s="3">
        <f t="shared" si="1"/>
        <v>15</v>
      </c>
      <c r="Y18" s="3">
        <f t="shared" si="2"/>
        <v>5</v>
      </c>
      <c r="Z18" s="3" t="str">
        <f t="shared" si="3"/>
        <v>высокий</v>
      </c>
    </row>
    <row r="19" spans="2:26" ht="15" x14ac:dyDescent="0.25">
      <c r="B19" s="3">
        <v>13</v>
      </c>
      <c r="C19" s="21" t="s">
        <v>161</v>
      </c>
      <c r="D19" s="23">
        <v>1</v>
      </c>
      <c r="E19" s="23" t="s">
        <v>232</v>
      </c>
      <c r="F19" s="24">
        <v>3</v>
      </c>
      <c r="G19" s="24">
        <v>2</v>
      </c>
      <c r="H19" s="24">
        <v>1</v>
      </c>
      <c r="I19" s="24">
        <v>1</v>
      </c>
      <c r="J19" s="24">
        <v>0</v>
      </c>
      <c r="K19" s="24">
        <v>0</v>
      </c>
      <c r="L19" s="24">
        <v>0</v>
      </c>
      <c r="M19" s="24">
        <v>1</v>
      </c>
      <c r="N19" s="24">
        <v>1</v>
      </c>
      <c r="O19" s="24">
        <v>1</v>
      </c>
      <c r="P19" s="24">
        <v>1</v>
      </c>
      <c r="Q19" s="24">
        <v>2</v>
      </c>
      <c r="R19" s="24">
        <v>1</v>
      </c>
      <c r="S19" s="24">
        <v>0</v>
      </c>
      <c r="T19" s="24">
        <v>1</v>
      </c>
      <c r="U19" s="24">
        <v>2</v>
      </c>
      <c r="V19" s="24">
        <v>0</v>
      </c>
      <c r="W19" s="3">
        <f t="shared" si="0"/>
        <v>12</v>
      </c>
      <c r="X19" s="3">
        <f t="shared" si="1"/>
        <v>12</v>
      </c>
      <c r="Y19" s="3">
        <f t="shared" si="2"/>
        <v>4</v>
      </c>
      <c r="Z19" s="3" t="str">
        <f t="shared" si="3"/>
        <v>средний</v>
      </c>
    </row>
    <row r="20" spans="2:26" ht="15" x14ac:dyDescent="0.25">
      <c r="B20" s="3">
        <v>14</v>
      </c>
      <c r="C20" s="21" t="s">
        <v>162</v>
      </c>
      <c r="D20" s="23">
        <v>1</v>
      </c>
      <c r="E20" s="23" t="s">
        <v>232</v>
      </c>
      <c r="F20" s="24">
        <v>4</v>
      </c>
      <c r="G20" s="24">
        <v>2</v>
      </c>
      <c r="H20" s="24">
        <v>1</v>
      </c>
      <c r="I20" s="24">
        <v>1</v>
      </c>
      <c r="J20" s="24">
        <v>2</v>
      </c>
      <c r="K20" s="24">
        <v>0</v>
      </c>
      <c r="L20" s="24">
        <v>1</v>
      </c>
      <c r="M20" s="24">
        <v>1</v>
      </c>
      <c r="N20" s="24">
        <v>1</v>
      </c>
      <c r="O20" s="24">
        <v>0</v>
      </c>
      <c r="P20" s="24">
        <v>1</v>
      </c>
      <c r="Q20" s="24">
        <v>0</v>
      </c>
      <c r="R20" s="24">
        <v>1</v>
      </c>
      <c r="S20" s="24">
        <v>0</v>
      </c>
      <c r="T20" s="24">
        <v>2</v>
      </c>
      <c r="U20" s="24">
        <v>0</v>
      </c>
      <c r="V20" s="24">
        <v>0</v>
      </c>
      <c r="W20" s="3">
        <f t="shared" si="0"/>
        <v>11</v>
      </c>
      <c r="X20" s="3">
        <f t="shared" si="1"/>
        <v>11</v>
      </c>
      <c r="Y20" s="3">
        <f t="shared" si="2"/>
        <v>4</v>
      </c>
      <c r="Z20" s="3" t="str">
        <f t="shared" si="3"/>
        <v>средний</v>
      </c>
    </row>
    <row r="21" spans="2:26" ht="15" x14ac:dyDescent="0.25">
      <c r="B21" s="3">
        <v>15</v>
      </c>
      <c r="C21" s="21" t="s">
        <v>163</v>
      </c>
      <c r="D21" s="23">
        <v>1</v>
      </c>
      <c r="E21" s="23" t="s">
        <v>232</v>
      </c>
      <c r="F21" s="24">
        <v>3</v>
      </c>
      <c r="G21" s="24">
        <v>3</v>
      </c>
      <c r="H21" s="24">
        <v>1</v>
      </c>
      <c r="I21" s="24">
        <v>1</v>
      </c>
      <c r="J21" s="24">
        <v>0</v>
      </c>
      <c r="K21" s="24">
        <v>0</v>
      </c>
      <c r="L21" s="24">
        <v>1</v>
      </c>
      <c r="M21" s="24">
        <v>1</v>
      </c>
      <c r="N21" s="24">
        <v>1</v>
      </c>
      <c r="O21" s="24">
        <v>1</v>
      </c>
      <c r="P21" s="24">
        <v>1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3">
        <f t="shared" si="0"/>
        <v>7</v>
      </c>
      <c r="X21" s="3">
        <f t="shared" si="1"/>
        <v>7</v>
      </c>
      <c r="Y21" s="3">
        <f t="shared" si="2"/>
        <v>3</v>
      </c>
      <c r="Z21" s="3" t="str">
        <f t="shared" si="3"/>
        <v>низкий</v>
      </c>
    </row>
    <row r="22" spans="2:26" ht="15" x14ac:dyDescent="0.25">
      <c r="B22" s="3">
        <v>16</v>
      </c>
      <c r="C22" s="21" t="s">
        <v>164</v>
      </c>
      <c r="D22" s="23">
        <v>1</v>
      </c>
      <c r="E22" s="23" t="s">
        <v>232</v>
      </c>
      <c r="F22" s="24">
        <v>4</v>
      </c>
      <c r="G22" s="24">
        <v>2</v>
      </c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4">
        <v>1</v>
      </c>
      <c r="N22" s="24">
        <v>1</v>
      </c>
      <c r="O22" s="24">
        <v>1</v>
      </c>
      <c r="P22" s="24">
        <v>1</v>
      </c>
      <c r="Q22" s="24">
        <v>0</v>
      </c>
      <c r="R22" s="24">
        <v>0</v>
      </c>
      <c r="S22" s="24">
        <v>0</v>
      </c>
      <c r="T22" s="24">
        <v>0</v>
      </c>
      <c r="U22" s="24">
        <v>2</v>
      </c>
      <c r="V22" s="24">
        <v>0</v>
      </c>
      <c r="W22" s="3">
        <f t="shared" si="0"/>
        <v>11</v>
      </c>
      <c r="X22" s="3">
        <f t="shared" si="1"/>
        <v>11</v>
      </c>
      <c r="Y22" s="3">
        <f t="shared" si="2"/>
        <v>4</v>
      </c>
      <c r="Z22" s="3" t="str">
        <f t="shared" si="3"/>
        <v>средний</v>
      </c>
    </row>
    <row r="23" spans="2:26" ht="15" x14ac:dyDescent="0.25">
      <c r="B23" s="3">
        <v>17</v>
      </c>
      <c r="C23" s="21" t="s">
        <v>165</v>
      </c>
      <c r="D23" s="23">
        <v>1</v>
      </c>
      <c r="E23" s="23" t="s">
        <v>232</v>
      </c>
      <c r="F23" s="24">
        <v>4</v>
      </c>
      <c r="G23" s="24">
        <v>1</v>
      </c>
      <c r="H23" s="24">
        <v>1</v>
      </c>
      <c r="I23" s="24">
        <v>1</v>
      </c>
      <c r="J23" s="24">
        <v>2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1</v>
      </c>
      <c r="Q23" s="24">
        <v>0</v>
      </c>
      <c r="R23" s="24">
        <v>1</v>
      </c>
      <c r="S23" s="24">
        <v>1</v>
      </c>
      <c r="T23" s="24">
        <v>0</v>
      </c>
      <c r="U23" s="24">
        <v>2</v>
      </c>
      <c r="V23" s="24">
        <v>0</v>
      </c>
      <c r="W23" s="3">
        <f t="shared" si="0"/>
        <v>14</v>
      </c>
      <c r="X23" s="3">
        <f t="shared" si="1"/>
        <v>14</v>
      </c>
      <c r="Y23" s="3">
        <f t="shared" si="2"/>
        <v>4</v>
      </c>
      <c r="Z23" s="3" t="str">
        <f t="shared" si="3"/>
        <v>средний</v>
      </c>
    </row>
    <row r="24" spans="2:26" ht="15" x14ac:dyDescent="0.25">
      <c r="B24" s="3">
        <v>18</v>
      </c>
      <c r="C24" s="21" t="s">
        <v>166</v>
      </c>
      <c r="D24" s="23">
        <v>1</v>
      </c>
      <c r="E24" s="23" t="s">
        <v>232</v>
      </c>
      <c r="F24" s="24">
        <v>4</v>
      </c>
      <c r="G24" s="24">
        <v>2</v>
      </c>
      <c r="H24" s="24">
        <v>1</v>
      </c>
      <c r="I24" s="24">
        <v>1</v>
      </c>
      <c r="J24" s="24">
        <v>2</v>
      </c>
      <c r="K24" s="24">
        <v>1</v>
      </c>
      <c r="L24" s="24">
        <v>1</v>
      </c>
      <c r="M24" s="24">
        <v>1</v>
      </c>
      <c r="N24" s="24">
        <v>1</v>
      </c>
      <c r="O24" s="24">
        <v>0</v>
      </c>
      <c r="P24" s="24">
        <v>1</v>
      </c>
      <c r="Q24" s="24">
        <v>0</v>
      </c>
      <c r="R24" s="24">
        <v>0</v>
      </c>
      <c r="S24" s="24">
        <v>0</v>
      </c>
      <c r="T24" s="24">
        <v>1</v>
      </c>
      <c r="U24" s="24">
        <v>2</v>
      </c>
      <c r="V24" s="24">
        <v>0</v>
      </c>
      <c r="W24" s="3">
        <f t="shared" si="0"/>
        <v>12</v>
      </c>
      <c r="X24" s="3">
        <f t="shared" si="1"/>
        <v>12</v>
      </c>
      <c r="Y24" s="3">
        <f t="shared" si="2"/>
        <v>4</v>
      </c>
      <c r="Z24" s="3" t="str">
        <f t="shared" si="3"/>
        <v>средний</v>
      </c>
    </row>
    <row r="25" spans="2:26" ht="15" x14ac:dyDescent="0.25">
      <c r="B25" s="3">
        <v>19</v>
      </c>
      <c r="C25" s="21" t="s">
        <v>167</v>
      </c>
      <c r="D25" s="23">
        <v>0</v>
      </c>
      <c r="E25" s="23" t="s">
        <v>235</v>
      </c>
      <c r="F25" s="24">
        <v>4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3"/>
      <c r="X25" s="3"/>
      <c r="Y25" s="3"/>
      <c r="Z25" s="3"/>
    </row>
    <row r="26" spans="2:26" ht="15" x14ac:dyDescent="0.25">
      <c r="B26" s="3">
        <v>20</v>
      </c>
      <c r="C26" s="21" t="s">
        <v>168</v>
      </c>
      <c r="D26" s="23">
        <v>1</v>
      </c>
      <c r="E26" s="23" t="s">
        <v>232</v>
      </c>
      <c r="F26" s="24">
        <v>4</v>
      </c>
      <c r="G26" s="24">
        <v>1</v>
      </c>
      <c r="H26" s="24">
        <v>1</v>
      </c>
      <c r="I26" s="24">
        <v>1</v>
      </c>
      <c r="J26" s="24">
        <v>2</v>
      </c>
      <c r="K26" s="24">
        <v>1</v>
      </c>
      <c r="L26" s="24">
        <v>1</v>
      </c>
      <c r="M26" s="24">
        <v>0</v>
      </c>
      <c r="N26" s="24">
        <v>1</v>
      </c>
      <c r="O26" s="24">
        <v>1</v>
      </c>
      <c r="P26" s="24">
        <v>0</v>
      </c>
      <c r="Q26" s="24">
        <v>0</v>
      </c>
      <c r="R26" s="24">
        <v>1</v>
      </c>
      <c r="S26" s="24">
        <v>1</v>
      </c>
      <c r="T26" s="24">
        <v>2</v>
      </c>
      <c r="U26" s="24">
        <v>2</v>
      </c>
      <c r="V26" s="24">
        <v>0</v>
      </c>
      <c r="W26" s="3">
        <f t="shared" si="0"/>
        <v>14</v>
      </c>
      <c r="X26" s="3">
        <f t="shared" si="1"/>
        <v>14</v>
      </c>
      <c r="Y26" s="3">
        <f t="shared" si="2"/>
        <v>4</v>
      </c>
      <c r="Z26" s="3" t="str">
        <f t="shared" si="3"/>
        <v>средний</v>
      </c>
    </row>
    <row r="27" spans="2:26" ht="15" x14ac:dyDescent="0.25">
      <c r="B27" s="3">
        <v>21</v>
      </c>
      <c r="C27" s="21" t="s">
        <v>169</v>
      </c>
      <c r="D27" s="23">
        <v>1</v>
      </c>
      <c r="E27" s="23" t="s">
        <v>232</v>
      </c>
      <c r="F27" s="24">
        <v>3</v>
      </c>
      <c r="G27" s="24">
        <v>3</v>
      </c>
      <c r="H27" s="24">
        <v>1</v>
      </c>
      <c r="I27" s="24">
        <v>1</v>
      </c>
      <c r="J27" s="24">
        <v>0</v>
      </c>
      <c r="K27" s="24">
        <v>0</v>
      </c>
      <c r="L27" s="24">
        <v>1</v>
      </c>
      <c r="M27" s="24">
        <v>1</v>
      </c>
      <c r="N27" s="24">
        <v>1</v>
      </c>
      <c r="O27" s="24">
        <v>1</v>
      </c>
      <c r="P27" s="24">
        <v>0</v>
      </c>
      <c r="Q27" s="24">
        <v>0</v>
      </c>
      <c r="R27" s="24">
        <v>1</v>
      </c>
      <c r="S27" s="24">
        <v>1</v>
      </c>
      <c r="T27" s="24">
        <v>2</v>
      </c>
      <c r="U27" s="24">
        <v>1</v>
      </c>
      <c r="V27" s="24">
        <v>0</v>
      </c>
      <c r="W27" s="3">
        <f t="shared" si="0"/>
        <v>11</v>
      </c>
      <c r="X27" s="3">
        <f t="shared" si="1"/>
        <v>11</v>
      </c>
      <c r="Y27" s="3">
        <f t="shared" si="2"/>
        <v>4</v>
      </c>
      <c r="Z27" s="3" t="str">
        <f t="shared" si="3"/>
        <v>средний</v>
      </c>
    </row>
    <row r="28" spans="2:26" ht="15" x14ac:dyDescent="0.25">
      <c r="B28" s="3">
        <v>22</v>
      </c>
      <c r="C28" s="21" t="s">
        <v>170</v>
      </c>
      <c r="D28" s="23">
        <v>1</v>
      </c>
      <c r="E28" s="23" t="s">
        <v>232</v>
      </c>
      <c r="F28" s="24">
        <v>4</v>
      </c>
      <c r="G28" s="24">
        <v>3</v>
      </c>
      <c r="H28" s="24">
        <v>1</v>
      </c>
      <c r="I28" s="24">
        <v>1</v>
      </c>
      <c r="J28" s="24">
        <v>0</v>
      </c>
      <c r="K28" s="24">
        <v>1</v>
      </c>
      <c r="L28" s="24">
        <v>1</v>
      </c>
      <c r="M28" s="24">
        <v>0</v>
      </c>
      <c r="N28" s="24">
        <v>1</v>
      </c>
      <c r="O28" s="24">
        <v>1</v>
      </c>
      <c r="P28" s="24">
        <v>1</v>
      </c>
      <c r="Q28" s="24">
        <v>2</v>
      </c>
      <c r="R28" s="24">
        <v>1</v>
      </c>
      <c r="S28" s="24">
        <v>0</v>
      </c>
      <c r="T28" s="24">
        <v>2</v>
      </c>
      <c r="U28" s="24">
        <v>0</v>
      </c>
      <c r="V28" s="24">
        <v>0</v>
      </c>
      <c r="W28" s="3">
        <f t="shared" si="0"/>
        <v>12</v>
      </c>
      <c r="X28" s="3">
        <f t="shared" si="1"/>
        <v>12</v>
      </c>
      <c r="Y28" s="3">
        <f t="shared" si="2"/>
        <v>4</v>
      </c>
      <c r="Z28" s="3" t="str">
        <f t="shared" si="3"/>
        <v>средний</v>
      </c>
    </row>
    <row r="29" spans="2:26" ht="15" x14ac:dyDescent="0.25">
      <c r="B29" s="3">
        <v>23</v>
      </c>
      <c r="C29" s="21" t="s">
        <v>171</v>
      </c>
      <c r="D29" s="23">
        <v>1</v>
      </c>
      <c r="E29" s="23" t="s">
        <v>232</v>
      </c>
      <c r="F29" s="24">
        <v>3</v>
      </c>
      <c r="G29" s="24">
        <v>4</v>
      </c>
      <c r="H29" s="24">
        <v>0</v>
      </c>
      <c r="I29" s="24">
        <v>0</v>
      </c>
      <c r="J29" s="24">
        <v>2</v>
      </c>
      <c r="K29" s="24">
        <v>1</v>
      </c>
      <c r="L29" s="24">
        <v>0</v>
      </c>
      <c r="M29" s="24">
        <v>0</v>
      </c>
      <c r="N29" s="24">
        <v>1</v>
      </c>
      <c r="O29" s="24">
        <v>0</v>
      </c>
      <c r="P29" s="24">
        <v>1</v>
      </c>
      <c r="Q29" s="24">
        <v>0</v>
      </c>
      <c r="R29" s="24">
        <v>0</v>
      </c>
      <c r="S29" s="24">
        <v>0</v>
      </c>
      <c r="T29" s="24">
        <v>2</v>
      </c>
      <c r="U29" s="24">
        <v>2</v>
      </c>
      <c r="V29" s="24">
        <v>0</v>
      </c>
      <c r="W29" s="3">
        <f t="shared" si="0"/>
        <v>9</v>
      </c>
      <c r="X29" s="3">
        <f t="shared" si="1"/>
        <v>9</v>
      </c>
      <c r="Y29" s="3">
        <f t="shared" si="2"/>
        <v>3</v>
      </c>
      <c r="Z29" s="3" t="str">
        <f t="shared" si="3"/>
        <v>низкий</v>
      </c>
    </row>
    <row r="30" spans="2:26" ht="15" x14ac:dyDescent="0.25">
      <c r="B30" s="3">
        <v>24</v>
      </c>
      <c r="C30" s="21" t="s">
        <v>172</v>
      </c>
      <c r="D30" s="23">
        <v>1</v>
      </c>
      <c r="E30" s="23" t="s">
        <v>232</v>
      </c>
      <c r="F30" s="24">
        <v>4</v>
      </c>
      <c r="G30" s="24">
        <v>3</v>
      </c>
      <c r="H30" s="24">
        <v>1</v>
      </c>
      <c r="I30" s="24">
        <v>1</v>
      </c>
      <c r="J30" s="24">
        <v>0</v>
      </c>
      <c r="K30" s="24">
        <v>1</v>
      </c>
      <c r="L30" s="24">
        <v>1</v>
      </c>
      <c r="M30" s="24">
        <v>1</v>
      </c>
      <c r="N30" s="24">
        <v>1</v>
      </c>
      <c r="O30" s="24">
        <v>1</v>
      </c>
      <c r="P30" s="24">
        <v>1</v>
      </c>
      <c r="Q30" s="24">
        <v>0</v>
      </c>
      <c r="R30" s="24">
        <v>1</v>
      </c>
      <c r="S30" s="24">
        <v>1</v>
      </c>
      <c r="T30" s="24">
        <v>2</v>
      </c>
      <c r="U30" s="24">
        <v>2</v>
      </c>
      <c r="V30" s="24">
        <v>0</v>
      </c>
      <c r="W30" s="3">
        <f t="shared" si="0"/>
        <v>14</v>
      </c>
      <c r="X30" s="3">
        <f t="shared" si="1"/>
        <v>14</v>
      </c>
      <c r="Y30" s="3">
        <f t="shared" si="2"/>
        <v>4</v>
      </c>
      <c r="Z30" s="3" t="str">
        <f t="shared" si="3"/>
        <v>средний</v>
      </c>
    </row>
    <row r="31" spans="2:26" ht="15" x14ac:dyDescent="0.25">
      <c r="B31" s="3">
        <v>25</v>
      </c>
      <c r="C31" s="21" t="s">
        <v>173</v>
      </c>
      <c r="D31" s="23">
        <v>1</v>
      </c>
      <c r="E31" s="23" t="s">
        <v>106</v>
      </c>
      <c r="F31" s="24">
        <v>5</v>
      </c>
      <c r="G31" s="24">
        <v>1</v>
      </c>
      <c r="H31" s="24">
        <v>1</v>
      </c>
      <c r="I31" s="24">
        <v>1</v>
      </c>
      <c r="J31" s="24">
        <v>2</v>
      </c>
      <c r="K31" s="24">
        <v>1</v>
      </c>
      <c r="L31" s="24">
        <v>1</v>
      </c>
      <c r="M31" s="24">
        <v>1</v>
      </c>
      <c r="N31" s="24">
        <v>1</v>
      </c>
      <c r="O31" s="24">
        <v>1</v>
      </c>
      <c r="P31" s="24">
        <v>1</v>
      </c>
      <c r="Q31" s="24">
        <v>0</v>
      </c>
      <c r="R31" s="24">
        <v>0</v>
      </c>
      <c r="S31" s="24">
        <v>0</v>
      </c>
      <c r="T31" s="24">
        <v>2</v>
      </c>
      <c r="U31" s="24">
        <v>2</v>
      </c>
      <c r="V31" s="24">
        <v>2</v>
      </c>
      <c r="W31" s="3">
        <f t="shared" si="0"/>
        <v>16</v>
      </c>
      <c r="X31" s="3">
        <f t="shared" si="1"/>
        <v>14</v>
      </c>
      <c r="Y31" s="3">
        <f t="shared" si="2"/>
        <v>5</v>
      </c>
      <c r="Z31" s="3" t="str">
        <f t="shared" si="3"/>
        <v>высокий</v>
      </c>
    </row>
    <row r="32" spans="2:26" x14ac:dyDescent="0.2">
      <c r="B32" s="3">
        <v>26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3"/>
      <c r="X32" s="3"/>
      <c r="Y32" s="3"/>
      <c r="Z32" s="3"/>
    </row>
    <row r="33" spans="2:26" x14ac:dyDescent="0.2">
      <c r="B33" s="3">
        <v>27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3"/>
      <c r="X33" s="3"/>
      <c r="Y33" s="3"/>
      <c r="Z33" s="3"/>
    </row>
    <row r="34" spans="2:26" x14ac:dyDescent="0.2">
      <c r="B34" s="3">
        <v>28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3"/>
      <c r="X34" s="3"/>
      <c r="Y34" s="3"/>
      <c r="Z34" s="3"/>
    </row>
    <row r="35" spans="2:26" x14ac:dyDescent="0.2">
      <c r="B35" s="3">
        <v>29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3"/>
      <c r="X35" s="3"/>
      <c r="Y35" s="3"/>
      <c r="Z35" s="3"/>
    </row>
    <row r="36" spans="2:26" x14ac:dyDescent="0.2">
      <c r="B36" s="3">
        <v>30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3"/>
      <c r="X36" s="3"/>
      <c r="Y36" s="3"/>
      <c r="Z36" s="3"/>
    </row>
    <row r="37" spans="2:26" x14ac:dyDescent="0.2">
      <c r="B37" s="3">
        <v>31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3"/>
      <c r="X37" s="3"/>
      <c r="Y37" s="3"/>
      <c r="Z37" s="3"/>
    </row>
    <row r="38" spans="2:26" x14ac:dyDescent="0.2">
      <c r="B38" s="3">
        <v>32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3"/>
      <c r="X38" s="3"/>
      <c r="Y38" s="3"/>
      <c r="Z38" s="3"/>
    </row>
    <row r="39" spans="2:26" x14ac:dyDescent="0.2">
      <c r="B39" s="3">
        <v>33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3"/>
      <c r="X39" s="3"/>
      <c r="Y39" s="3"/>
      <c r="Z39" s="3"/>
    </row>
    <row r="40" spans="2:26" x14ac:dyDescent="0.2">
      <c r="B40" s="3">
        <v>34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3"/>
      <c r="X40" s="3"/>
      <c r="Y40" s="3"/>
      <c r="Z40" s="3"/>
    </row>
    <row r="41" spans="2:26" x14ac:dyDescent="0.2">
      <c r="B41" s="3">
        <v>35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3"/>
      <c r="X41" s="3"/>
      <c r="Y41" s="3"/>
      <c r="Z41" s="3"/>
    </row>
    <row r="42" spans="2:26" x14ac:dyDescent="0.2">
      <c r="B42" s="16" t="s">
        <v>31</v>
      </c>
      <c r="C42" s="17">
        <f>COUNTIF(C7:C41,"*")</f>
        <v>25</v>
      </c>
      <c r="D42" s="6">
        <f>SUM(D7:D41)</f>
        <v>22</v>
      </c>
      <c r="E42" s="7"/>
      <c r="F42" s="7"/>
      <c r="G42" s="7"/>
      <c r="H42" s="6">
        <f>SUM(H7:H41)</f>
        <v>20</v>
      </c>
      <c r="I42" s="6">
        <f t="shared" ref="I42:X42" si="4">SUM(I7:I41)</f>
        <v>21</v>
      </c>
      <c r="J42" s="6">
        <f t="shared" si="4"/>
        <v>31</v>
      </c>
      <c r="K42" s="6">
        <f t="shared" si="4"/>
        <v>16</v>
      </c>
      <c r="L42" s="6">
        <f t="shared" si="4"/>
        <v>19</v>
      </c>
      <c r="M42" s="6">
        <f t="shared" si="4"/>
        <v>16</v>
      </c>
      <c r="N42" s="6">
        <f t="shared" si="4"/>
        <v>22</v>
      </c>
      <c r="O42" s="6">
        <f t="shared" si="4"/>
        <v>18</v>
      </c>
      <c r="P42" s="6">
        <f t="shared" si="4"/>
        <v>20</v>
      </c>
      <c r="Q42" s="6">
        <f t="shared" si="4"/>
        <v>10</v>
      </c>
      <c r="R42" s="6">
        <f t="shared" si="4"/>
        <v>13</v>
      </c>
      <c r="S42" s="6">
        <f t="shared" si="4"/>
        <v>9</v>
      </c>
      <c r="T42" s="6">
        <f t="shared" si="4"/>
        <v>27</v>
      </c>
      <c r="U42" s="6">
        <f t="shared" si="4"/>
        <v>35</v>
      </c>
      <c r="V42" s="6">
        <f t="shared" si="4"/>
        <v>4</v>
      </c>
      <c r="W42" s="6">
        <f t="shared" si="4"/>
        <v>281</v>
      </c>
      <c r="X42" s="6">
        <f t="shared" si="4"/>
        <v>277</v>
      </c>
      <c r="Y42" s="6">
        <f>AVERAGE(Y7:Y41)</f>
        <v>4.1818181818181817</v>
      </c>
      <c r="Z42" s="6" t="str">
        <f t="shared" si="3"/>
        <v>высокий</v>
      </c>
    </row>
    <row r="43" spans="2:26" x14ac:dyDescent="0.2">
      <c r="B43" s="27" t="s">
        <v>33</v>
      </c>
      <c r="C43" s="28"/>
      <c r="D43" s="28"/>
      <c r="E43" s="28"/>
      <c r="F43" s="28"/>
      <c r="G43" s="50"/>
      <c r="H43" s="2"/>
      <c r="I43" s="2"/>
      <c r="J43" s="3">
        <f>COUNTIF(J7:J41,"=2")</f>
        <v>14</v>
      </c>
      <c r="K43" s="3"/>
      <c r="L43" s="3"/>
      <c r="M43" s="3"/>
      <c r="N43" s="3"/>
      <c r="O43" s="3"/>
      <c r="P43" s="3"/>
      <c r="Q43" s="3">
        <f>COUNTIF(Q7:Q41,"=2")</f>
        <v>5</v>
      </c>
      <c r="R43" s="3"/>
      <c r="S43" s="3"/>
      <c r="T43" s="3">
        <f>COUNTIF(T7:T41,"=2")</f>
        <v>12</v>
      </c>
      <c r="U43" s="3">
        <f>COUNTIF(U7:U41,"=2")</f>
        <v>16</v>
      </c>
      <c r="V43" s="3">
        <f>COUNTIF(V7:V41,"=2")</f>
        <v>2</v>
      </c>
      <c r="W43" s="25" t="s">
        <v>37</v>
      </c>
      <c r="X43" s="26"/>
      <c r="Y43" s="8">
        <f>COUNTIF(Y7:Y41,"=5")</f>
        <v>7</v>
      </c>
      <c r="Z43" s="2"/>
    </row>
    <row r="44" spans="2:26" x14ac:dyDescent="0.2">
      <c r="B44" s="27" t="s">
        <v>34</v>
      </c>
      <c r="C44" s="28"/>
      <c r="D44" s="28"/>
      <c r="E44" s="28"/>
      <c r="F44" s="28"/>
      <c r="G44" s="50"/>
      <c r="H44" s="3">
        <f>COUNTIF(H7:H41,"=1")</f>
        <v>20</v>
      </c>
      <c r="I44" s="3">
        <f>COUNTIF(I7:I41,"=1")</f>
        <v>21</v>
      </c>
      <c r="J44" s="3">
        <f t="shared" ref="J44:V44" si="5">COUNTIF(J7:J41,"=1")</f>
        <v>3</v>
      </c>
      <c r="K44" s="3">
        <f t="shared" si="5"/>
        <v>16</v>
      </c>
      <c r="L44" s="3">
        <f t="shared" si="5"/>
        <v>19</v>
      </c>
      <c r="M44" s="3">
        <f t="shared" si="5"/>
        <v>16</v>
      </c>
      <c r="N44" s="3">
        <f t="shared" si="5"/>
        <v>22</v>
      </c>
      <c r="O44" s="3">
        <f t="shared" si="5"/>
        <v>18</v>
      </c>
      <c r="P44" s="3">
        <f t="shared" si="5"/>
        <v>20</v>
      </c>
      <c r="Q44" s="3">
        <f t="shared" si="5"/>
        <v>0</v>
      </c>
      <c r="R44" s="3">
        <f t="shared" si="5"/>
        <v>13</v>
      </c>
      <c r="S44" s="3">
        <f t="shared" si="5"/>
        <v>9</v>
      </c>
      <c r="T44" s="3">
        <f t="shared" si="5"/>
        <v>3</v>
      </c>
      <c r="U44" s="3">
        <f t="shared" si="5"/>
        <v>3</v>
      </c>
      <c r="V44" s="3">
        <f t="shared" si="5"/>
        <v>0</v>
      </c>
      <c r="W44" s="25" t="s">
        <v>38</v>
      </c>
      <c r="X44" s="26"/>
      <c r="Y44" s="8">
        <f>COUNTIF(Y7:Y41,"=4")</f>
        <v>12</v>
      </c>
      <c r="Z44" s="2"/>
    </row>
    <row r="45" spans="2:26" x14ac:dyDescent="0.2">
      <c r="B45" s="27" t="s">
        <v>35</v>
      </c>
      <c r="C45" s="28"/>
      <c r="D45" s="28"/>
      <c r="E45" s="28"/>
      <c r="F45" s="28"/>
      <c r="G45" s="50"/>
      <c r="H45" s="3">
        <f>COUNTIF(H7:H41,"=0")</f>
        <v>2</v>
      </c>
      <c r="I45" s="3">
        <f t="shared" ref="I45:V45" si="6">COUNTIF(I7:I41,"=0")</f>
        <v>1</v>
      </c>
      <c r="J45" s="3">
        <f t="shared" si="6"/>
        <v>5</v>
      </c>
      <c r="K45" s="3">
        <f t="shared" si="6"/>
        <v>6</v>
      </c>
      <c r="L45" s="3">
        <f t="shared" si="6"/>
        <v>3</v>
      </c>
      <c r="M45" s="3">
        <f t="shared" si="6"/>
        <v>6</v>
      </c>
      <c r="N45" s="3">
        <f t="shared" si="6"/>
        <v>0</v>
      </c>
      <c r="O45" s="3">
        <f t="shared" si="6"/>
        <v>4</v>
      </c>
      <c r="P45" s="3">
        <f t="shared" si="6"/>
        <v>2</v>
      </c>
      <c r="Q45" s="3">
        <f t="shared" si="6"/>
        <v>17</v>
      </c>
      <c r="R45" s="3">
        <f t="shared" si="6"/>
        <v>9</v>
      </c>
      <c r="S45" s="3">
        <f t="shared" si="6"/>
        <v>13</v>
      </c>
      <c r="T45" s="3">
        <f t="shared" si="6"/>
        <v>7</v>
      </c>
      <c r="U45" s="3">
        <f t="shared" si="6"/>
        <v>3</v>
      </c>
      <c r="V45" s="3">
        <f t="shared" si="6"/>
        <v>20</v>
      </c>
      <c r="W45" s="25" t="s">
        <v>39</v>
      </c>
      <c r="X45" s="26"/>
      <c r="Y45" s="8">
        <f>COUNTIF(Y7:Y41,"=3")</f>
        <v>3</v>
      </c>
      <c r="Z45" s="2"/>
    </row>
    <row r="46" spans="2:26" x14ac:dyDescent="0.2">
      <c r="B46" s="27" t="s">
        <v>36</v>
      </c>
      <c r="C46" s="28"/>
      <c r="D46" s="28"/>
      <c r="E46" s="28"/>
      <c r="F46" s="28"/>
      <c r="G46" s="50"/>
      <c r="H46" s="3">
        <f>COUNTIF(H7:H41,"=Н")</f>
        <v>0</v>
      </c>
      <c r="I46" s="3">
        <f t="shared" ref="I46:V46" si="7">COUNTIF(I7:I41,"=Н")</f>
        <v>0</v>
      </c>
      <c r="J46" s="3">
        <f t="shared" si="7"/>
        <v>0</v>
      </c>
      <c r="K46" s="3">
        <f t="shared" si="7"/>
        <v>0</v>
      </c>
      <c r="L46" s="3">
        <f t="shared" si="7"/>
        <v>0</v>
      </c>
      <c r="M46" s="3">
        <f t="shared" si="7"/>
        <v>0</v>
      </c>
      <c r="N46" s="3">
        <f t="shared" si="7"/>
        <v>0</v>
      </c>
      <c r="O46" s="3">
        <f t="shared" si="7"/>
        <v>0</v>
      </c>
      <c r="P46" s="3">
        <f t="shared" si="7"/>
        <v>0</v>
      </c>
      <c r="Q46" s="3">
        <f t="shared" si="7"/>
        <v>0</v>
      </c>
      <c r="R46" s="3">
        <f t="shared" si="7"/>
        <v>0</v>
      </c>
      <c r="S46" s="3">
        <f t="shared" si="7"/>
        <v>0</v>
      </c>
      <c r="T46" s="3">
        <f t="shared" si="7"/>
        <v>0</v>
      </c>
      <c r="U46" s="3">
        <f t="shared" si="7"/>
        <v>0</v>
      </c>
      <c r="V46" s="3">
        <f t="shared" si="7"/>
        <v>0</v>
      </c>
      <c r="W46" s="25" t="s">
        <v>40</v>
      </c>
      <c r="X46" s="26"/>
      <c r="Y46" s="8">
        <f>COUNTIF(Y7:Y41,"=2")</f>
        <v>0</v>
      </c>
      <c r="Z46" s="2"/>
    </row>
  </sheetData>
  <sheetProtection selectLockedCells="1"/>
  <mergeCells count="33">
    <mergeCell ref="Y1:Y6"/>
    <mergeCell ref="Z1:Z6"/>
    <mergeCell ref="H2:H5"/>
    <mergeCell ref="I2:I5"/>
    <mergeCell ref="J2:J5"/>
    <mergeCell ref="K2:K5"/>
    <mergeCell ref="L2:L5"/>
    <mergeCell ref="M2:M5"/>
    <mergeCell ref="H1:V1"/>
    <mergeCell ref="N2:N5"/>
    <mergeCell ref="O2:O5"/>
    <mergeCell ref="P2:P5"/>
    <mergeCell ref="Q2:Q5"/>
    <mergeCell ref="B43:G43"/>
    <mergeCell ref="W1:W6"/>
    <mergeCell ref="X1:X6"/>
    <mergeCell ref="B1:B6"/>
    <mergeCell ref="C1:C6"/>
    <mergeCell ref="D1:D6"/>
    <mergeCell ref="E1:E6"/>
    <mergeCell ref="G1:G6"/>
    <mergeCell ref="W43:X43"/>
    <mergeCell ref="R2:S5"/>
    <mergeCell ref="T2:T5"/>
    <mergeCell ref="U2:U5"/>
    <mergeCell ref="V2:V5"/>
    <mergeCell ref="F1:F6"/>
    <mergeCell ref="B44:G44"/>
    <mergeCell ref="W44:X44"/>
    <mergeCell ref="B45:G45"/>
    <mergeCell ref="W45:X45"/>
    <mergeCell ref="B46:G46"/>
    <mergeCell ref="W46:X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6"/>
  <sheetViews>
    <sheetView topLeftCell="A5" zoomScale="85" zoomScaleNormal="85" workbookViewId="0">
      <selection activeCell="W35" sqref="W35:Z41"/>
    </sheetView>
  </sheetViews>
  <sheetFormatPr defaultRowHeight="12.75" x14ac:dyDescent="0.2"/>
  <cols>
    <col min="1" max="1" width="3" style="1" customWidth="1"/>
    <col min="2" max="7" width="9.140625" style="1"/>
    <col min="8" max="8" width="10.28515625" style="1" customWidth="1"/>
    <col min="9" max="9" width="10.85546875" style="1" customWidth="1"/>
    <col min="10" max="10" width="15" style="1" customWidth="1"/>
    <col min="11" max="11" width="10.28515625" style="1" customWidth="1"/>
    <col min="12" max="12" width="9.140625" style="1"/>
    <col min="13" max="13" width="8" style="1" customWidth="1"/>
    <col min="14" max="14" width="9.140625" style="1"/>
    <col min="15" max="15" width="11.85546875" style="1" customWidth="1"/>
    <col min="16" max="17" width="9.140625" style="1"/>
    <col min="18" max="18" width="7.42578125" style="1" customWidth="1"/>
    <col min="19" max="19" width="7" style="1" customWidth="1"/>
    <col min="20" max="22" width="9.140625" style="1"/>
    <col min="23" max="25" width="9.140625" style="1" customWidth="1"/>
    <col min="26" max="26" width="15.42578125" style="1" customWidth="1"/>
    <col min="27" max="16384" width="9.140625" style="1"/>
  </cols>
  <sheetData>
    <row r="1" spans="2:26" ht="12.75" customHeight="1" x14ac:dyDescent="0.2">
      <c r="B1" s="29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59</v>
      </c>
      <c r="H1" s="35" t="s">
        <v>5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43" t="s">
        <v>29</v>
      </c>
      <c r="X1" s="43" t="s">
        <v>30</v>
      </c>
      <c r="Y1" s="40" t="s">
        <v>6</v>
      </c>
      <c r="Z1" s="40" t="s">
        <v>7</v>
      </c>
    </row>
    <row r="2" spans="2:26" x14ac:dyDescent="0.2">
      <c r="B2" s="30"/>
      <c r="C2" s="33"/>
      <c r="D2" s="33"/>
      <c r="E2" s="33"/>
      <c r="F2" s="33"/>
      <c r="G2" s="33"/>
      <c r="H2" s="37" t="s">
        <v>8</v>
      </c>
      <c r="I2" s="37" t="s">
        <v>8</v>
      </c>
      <c r="J2" s="37" t="s">
        <v>32</v>
      </c>
      <c r="K2" s="37" t="s">
        <v>9</v>
      </c>
      <c r="L2" s="37" t="s">
        <v>10</v>
      </c>
      <c r="M2" s="37" t="s">
        <v>11</v>
      </c>
      <c r="N2" s="37" t="s">
        <v>12</v>
      </c>
      <c r="O2" s="37" t="s">
        <v>13</v>
      </c>
      <c r="P2" s="37" t="s">
        <v>8</v>
      </c>
      <c r="Q2" s="37" t="s">
        <v>14</v>
      </c>
      <c r="R2" s="44" t="s">
        <v>15</v>
      </c>
      <c r="S2" s="45"/>
      <c r="T2" s="37" t="s">
        <v>28</v>
      </c>
      <c r="U2" s="37" t="s">
        <v>16</v>
      </c>
      <c r="V2" s="44" t="s">
        <v>15</v>
      </c>
      <c r="W2" s="43"/>
      <c r="X2" s="43"/>
      <c r="Y2" s="41"/>
      <c r="Z2" s="41"/>
    </row>
    <row r="3" spans="2:26" x14ac:dyDescent="0.2">
      <c r="B3" s="30"/>
      <c r="C3" s="33"/>
      <c r="D3" s="33"/>
      <c r="E3" s="33"/>
      <c r="F3" s="33"/>
      <c r="G3" s="33"/>
      <c r="H3" s="38"/>
      <c r="I3" s="38"/>
      <c r="J3" s="38"/>
      <c r="K3" s="38"/>
      <c r="L3" s="38"/>
      <c r="M3" s="38"/>
      <c r="N3" s="38"/>
      <c r="O3" s="38"/>
      <c r="P3" s="38"/>
      <c r="Q3" s="38"/>
      <c r="R3" s="46"/>
      <c r="S3" s="47"/>
      <c r="T3" s="38"/>
      <c r="U3" s="38"/>
      <c r="V3" s="46"/>
      <c r="W3" s="43"/>
      <c r="X3" s="43"/>
      <c r="Y3" s="41"/>
      <c r="Z3" s="41"/>
    </row>
    <row r="4" spans="2:26" x14ac:dyDescent="0.2">
      <c r="B4" s="30"/>
      <c r="C4" s="33"/>
      <c r="D4" s="33"/>
      <c r="E4" s="33"/>
      <c r="F4" s="33"/>
      <c r="G4" s="33"/>
      <c r="H4" s="38"/>
      <c r="I4" s="38"/>
      <c r="J4" s="38"/>
      <c r="K4" s="38"/>
      <c r="L4" s="38"/>
      <c r="M4" s="38"/>
      <c r="N4" s="38"/>
      <c r="O4" s="38"/>
      <c r="P4" s="38"/>
      <c r="Q4" s="38"/>
      <c r="R4" s="46"/>
      <c r="S4" s="47"/>
      <c r="T4" s="38"/>
      <c r="U4" s="38"/>
      <c r="V4" s="46"/>
      <c r="W4" s="43"/>
      <c r="X4" s="43"/>
      <c r="Y4" s="41"/>
      <c r="Z4" s="41"/>
    </row>
    <row r="5" spans="2:26" ht="123.75" customHeight="1" x14ac:dyDescent="0.2">
      <c r="B5" s="30"/>
      <c r="C5" s="33"/>
      <c r="D5" s="33"/>
      <c r="E5" s="33"/>
      <c r="F5" s="33"/>
      <c r="G5" s="33"/>
      <c r="H5" s="39"/>
      <c r="I5" s="39"/>
      <c r="J5" s="39"/>
      <c r="K5" s="39"/>
      <c r="L5" s="39"/>
      <c r="M5" s="39"/>
      <c r="N5" s="39"/>
      <c r="O5" s="39"/>
      <c r="P5" s="39"/>
      <c r="Q5" s="39"/>
      <c r="R5" s="48"/>
      <c r="S5" s="49"/>
      <c r="T5" s="39"/>
      <c r="U5" s="39"/>
      <c r="V5" s="48"/>
      <c r="W5" s="43"/>
      <c r="X5" s="43"/>
      <c r="Y5" s="41"/>
      <c r="Z5" s="41"/>
    </row>
    <row r="6" spans="2:26" x14ac:dyDescent="0.2">
      <c r="B6" s="31"/>
      <c r="C6" s="34"/>
      <c r="D6" s="34"/>
      <c r="E6" s="34"/>
      <c r="F6" s="34"/>
      <c r="G6" s="34"/>
      <c r="H6" s="4">
        <v>1</v>
      </c>
      <c r="I6" s="4">
        <v>2</v>
      </c>
      <c r="J6" s="4">
        <v>3</v>
      </c>
      <c r="K6" s="4">
        <v>4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  <c r="S6" s="4" t="s">
        <v>24</v>
      </c>
      <c r="T6" s="4" t="s">
        <v>25</v>
      </c>
      <c r="U6" s="4" t="s">
        <v>26</v>
      </c>
      <c r="V6" s="5" t="s">
        <v>27</v>
      </c>
      <c r="W6" s="43"/>
      <c r="X6" s="43"/>
      <c r="Y6" s="42"/>
      <c r="Z6" s="42"/>
    </row>
    <row r="7" spans="2:26" ht="15" x14ac:dyDescent="0.25">
      <c r="B7" s="3">
        <v>1</v>
      </c>
      <c r="C7" s="21" t="s">
        <v>174</v>
      </c>
      <c r="D7" s="23">
        <v>1</v>
      </c>
      <c r="E7" s="23" t="s">
        <v>232</v>
      </c>
      <c r="F7" s="24">
        <v>5</v>
      </c>
      <c r="G7" s="24">
        <v>3</v>
      </c>
      <c r="H7" s="24">
        <v>1</v>
      </c>
      <c r="I7" s="24">
        <v>1</v>
      </c>
      <c r="J7" s="24">
        <v>2</v>
      </c>
      <c r="K7" s="24">
        <v>1</v>
      </c>
      <c r="L7" s="24">
        <v>1</v>
      </c>
      <c r="M7" s="24">
        <v>1</v>
      </c>
      <c r="N7" s="24">
        <v>1</v>
      </c>
      <c r="O7" s="24">
        <v>1</v>
      </c>
      <c r="P7" s="24">
        <v>1</v>
      </c>
      <c r="Q7" s="24">
        <v>2</v>
      </c>
      <c r="R7" s="24">
        <v>1</v>
      </c>
      <c r="S7" s="24">
        <v>0</v>
      </c>
      <c r="T7" s="24">
        <v>2</v>
      </c>
      <c r="U7" s="24">
        <v>2</v>
      </c>
      <c r="V7" s="24">
        <v>0</v>
      </c>
      <c r="W7" s="3">
        <f t="shared" ref="W7:W34" si="0">SUM(H7:V7)</f>
        <v>17</v>
      </c>
      <c r="X7" s="3">
        <f>SUM(H7:U7)</f>
        <v>17</v>
      </c>
      <c r="Y7" s="3">
        <f>IF(W7&lt;=5,2,IF(W7&lt;=9,3,IF(W7&lt;=14,4,5)))</f>
        <v>5</v>
      </c>
      <c r="Z7" s="3" t="str">
        <f>IF(Y7=2,"критический",IF(Y7=3,"низкий",IF(Y7=4,"средний","высокий")))</f>
        <v>высокий</v>
      </c>
    </row>
    <row r="8" spans="2:26" ht="15" x14ac:dyDescent="0.25">
      <c r="B8" s="3">
        <v>2</v>
      </c>
      <c r="C8" s="21" t="s">
        <v>175</v>
      </c>
      <c r="D8" s="23">
        <v>1</v>
      </c>
      <c r="E8" s="23" t="s">
        <v>233</v>
      </c>
      <c r="F8" s="24">
        <v>5</v>
      </c>
      <c r="G8" s="24">
        <v>4</v>
      </c>
      <c r="H8" s="24">
        <v>1</v>
      </c>
      <c r="I8" s="24">
        <v>1</v>
      </c>
      <c r="J8" s="24">
        <v>2</v>
      </c>
      <c r="K8" s="24">
        <v>1</v>
      </c>
      <c r="L8" s="24">
        <v>0</v>
      </c>
      <c r="M8" s="24">
        <v>0</v>
      </c>
      <c r="N8" s="24">
        <v>1</v>
      </c>
      <c r="O8" s="24">
        <v>0</v>
      </c>
      <c r="P8" s="24">
        <v>1</v>
      </c>
      <c r="Q8" s="24">
        <v>0</v>
      </c>
      <c r="R8" s="24">
        <v>1</v>
      </c>
      <c r="S8" s="24">
        <v>0</v>
      </c>
      <c r="T8" s="24">
        <v>2</v>
      </c>
      <c r="U8" s="24">
        <v>2</v>
      </c>
      <c r="V8" s="24">
        <v>0</v>
      </c>
      <c r="W8" s="3">
        <f t="shared" si="0"/>
        <v>12</v>
      </c>
      <c r="X8" s="3">
        <f t="shared" ref="X8:X34" si="1">SUM(H8:U8)</f>
        <v>12</v>
      </c>
      <c r="Y8" s="3">
        <f t="shared" ref="Y8:Y34" si="2">IF(W8&lt;=5,2,IF(W8&lt;=9,3,IF(W8&lt;=14,4,5)))</f>
        <v>4</v>
      </c>
      <c r="Z8" s="3" t="str">
        <f t="shared" ref="Z8:Z42" si="3">IF(Y8=2,"критический",IF(Y8=3,"низкий",IF(Y8=4,"средний","высокий")))</f>
        <v>средний</v>
      </c>
    </row>
    <row r="9" spans="2:26" ht="15" x14ac:dyDescent="0.25">
      <c r="B9" s="3">
        <v>3</v>
      </c>
      <c r="C9" s="21" t="s">
        <v>176</v>
      </c>
      <c r="D9" s="23">
        <v>1</v>
      </c>
      <c r="E9" s="23" t="s">
        <v>232</v>
      </c>
      <c r="F9" s="24">
        <v>4</v>
      </c>
      <c r="G9" s="24">
        <v>2</v>
      </c>
      <c r="H9" s="24">
        <v>1</v>
      </c>
      <c r="I9" s="24">
        <v>1</v>
      </c>
      <c r="J9" s="24">
        <v>2</v>
      </c>
      <c r="K9" s="24">
        <v>1</v>
      </c>
      <c r="L9" s="24">
        <v>1</v>
      </c>
      <c r="M9" s="24">
        <v>1</v>
      </c>
      <c r="N9" s="24">
        <v>1</v>
      </c>
      <c r="O9" s="24">
        <v>1</v>
      </c>
      <c r="P9" s="24">
        <v>1</v>
      </c>
      <c r="Q9" s="24">
        <v>0</v>
      </c>
      <c r="R9" s="24">
        <v>0</v>
      </c>
      <c r="S9" s="24">
        <v>0</v>
      </c>
      <c r="T9" s="24">
        <v>1</v>
      </c>
      <c r="U9" s="24">
        <v>1</v>
      </c>
      <c r="V9" s="24">
        <v>0</v>
      </c>
      <c r="W9" s="3">
        <f t="shared" si="0"/>
        <v>12</v>
      </c>
      <c r="X9" s="3">
        <f t="shared" si="1"/>
        <v>12</v>
      </c>
      <c r="Y9" s="3">
        <f t="shared" si="2"/>
        <v>4</v>
      </c>
      <c r="Z9" s="3" t="str">
        <f t="shared" si="3"/>
        <v>средний</v>
      </c>
    </row>
    <row r="10" spans="2:26" ht="15" x14ac:dyDescent="0.25">
      <c r="B10" s="3">
        <v>4</v>
      </c>
      <c r="C10" s="21" t="s">
        <v>177</v>
      </c>
      <c r="D10" s="23">
        <v>1</v>
      </c>
      <c r="E10" s="23" t="s">
        <v>106</v>
      </c>
      <c r="F10" s="24">
        <v>4</v>
      </c>
      <c r="G10" s="24">
        <v>1</v>
      </c>
      <c r="H10" s="24">
        <v>1</v>
      </c>
      <c r="I10" s="24">
        <v>1</v>
      </c>
      <c r="J10" s="24">
        <v>2</v>
      </c>
      <c r="K10" s="24">
        <v>0</v>
      </c>
      <c r="L10" s="24">
        <v>1</v>
      </c>
      <c r="M10" s="24">
        <v>1</v>
      </c>
      <c r="N10" s="24">
        <v>0</v>
      </c>
      <c r="O10" s="24">
        <v>1</v>
      </c>
      <c r="P10" s="24">
        <v>1</v>
      </c>
      <c r="Q10" s="24">
        <v>0</v>
      </c>
      <c r="R10" s="24">
        <v>1</v>
      </c>
      <c r="S10" s="24">
        <v>1</v>
      </c>
      <c r="T10" s="24">
        <v>2</v>
      </c>
      <c r="U10" s="24">
        <v>2</v>
      </c>
      <c r="V10" s="24">
        <v>2</v>
      </c>
      <c r="W10" s="3">
        <f t="shared" si="0"/>
        <v>16</v>
      </c>
      <c r="X10" s="3">
        <f t="shared" si="1"/>
        <v>14</v>
      </c>
      <c r="Y10" s="3">
        <f t="shared" si="2"/>
        <v>5</v>
      </c>
      <c r="Z10" s="3" t="str">
        <f t="shared" si="3"/>
        <v>высокий</v>
      </c>
    </row>
    <row r="11" spans="2:26" ht="15" x14ac:dyDescent="0.25">
      <c r="B11" s="3">
        <v>5</v>
      </c>
      <c r="C11" s="21" t="s">
        <v>178</v>
      </c>
      <c r="D11" s="23">
        <v>1</v>
      </c>
      <c r="E11" s="23" t="s">
        <v>106</v>
      </c>
      <c r="F11" s="24">
        <v>4</v>
      </c>
      <c r="G11" s="24">
        <v>2</v>
      </c>
      <c r="H11" s="24">
        <v>1</v>
      </c>
      <c r="I11" s="24">
        <v>1</v>
      </c>
      <c r="J11" s="24">
        <v>2</v>
      </c>
      <c r="K11" s="24">
        <v>0</v>
      </c>
      <c r="L11" s="24">
        <v>0</v>
      </c>
      <c r="M11" s="24">
        <v>1</v>
      </c>
      <c r="N11" s="24">
        <v>1</v>
      </c>
      <c r="O11" s="24">
        <v>1</v>
      </c>
      <c r="P11" s="24">
        <v>1</v>
      </c>
      <c r="Q11" s="24">
        <v>0</v>
      </c>
      <c r="R11" s="24">
        <v>1</v>
      </c>
      <c r="S11" s="24">
        <v>1</v>
      </c>
      <c r="T11" s="24">
        <v>1</v>
      </c>
      <c r="U11" s="24">
        <v>2</v>
      </c>
      <c r="V11" s="24">
        <v>0</v>
      </c>
      <c r="W11" s="3">
        <f t="shared" si="0"/>
        <v>13</v>
      </c>
      <c r="X11" s="3">
        <f t="shared" si="1"/>
        <v>13</v>
      </c>
      <c r="Y11" s="3">
        <f t="shared" si="2"/>
        <v>4</v>
      </c>
      <c r="Z11" s="3" t="str">
        <f t="shared" si="3"/>
        <v>средний</v>
      </c>
    </row>
    <row r="12" spans="2:26" ht="15" x14ac:dyDescent="0.25">
      <c r="B12" s="3">
        <v>6</v>
      </c>
      <c r="C12" s="21" t="s">
        <v>179</v>
      </c>
      <c r="D12" s="23">
        <v>0</v>
      </c>
      <c r="E12" s="23" t="s">
        <v>232</v>
      </c>
      <c r="F12" s="24">
        <v>4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3"/>
      <c r="X12" s="3"/>
      <c r="Y12" s="3"/>
      <c r="Z12" s="3"/>
    </row>
    <row r="13" spans="2:26" ht="15" x14ac:dyDescent="0.25">
      <c r="B13" s="3">
        <v>7</v>
      </c>
      <c r="C13" s="21" t="s">
        <v>180</v>
      </c>
      <c r="D13" s="23">
        <v>1</v>
      </c>
      <c r="E13" s="23" t="s">
        <v>232</v>
      </c>
      <c r="F13" s="24">
        <v>4</v>
      </c>
      <c r="G13" s="24">
        <v>2</v>
      </c>
      <c r="H13" s="24">
        <v>1</v>
      </c>
      <c r="I13" s="24">
        <v>1</v>
      </c>
      <c r="J13" s="24">
        <v>2</v>
      </c>
      <c r="K13" s="24">
        <v>1</v>
      </c>
      <c r="L13" s="24">
        <v>1</v>
      </c>
      <c r="M13" s="24">
        <v>1</v>
      </c>
      <c r="N13" s="24">
        <v>1</v>
      </c>
      <c r="O13" s="24">
        <v>1</v>
      </c>
      <c r="P13" s="24">
        <v>1</v>
      </c>
      <c r="Q13" s="24">
        <v>0</v>
      </c>
      <c r="R13" s="24">
        <v>1</v>
      </c>
      <c r="S13" s="24">
        <v>1</v>
      </c>
      <c r="T13" s="24">
        <v>2</v>
      </c>
      <c r="U13" s="24">
        <v>2</v>
      </c>
      <c r="V13" s="24">
        <v>2</v>
      </c>
      <c r="W13" s="3">
        <f t="shared" si="0"/>
        <v>18</v>
      </c>
      <c r="X13" s="3">
        <f t="shared" si="1"/>
        <v>16</v>
      </c>
      <c r="Y13" s="3">
        <f t="shared" si="2"/>
        <v>5</v>
      </c>
      <c r="Z13" s="3" t="str">
        <f t="shared" si="3"/>
        <v>высокий</v>
      </c>
    </row>
    <row r="14" spans="2:26" ht="15" x14ac:dyDescent="0.25">
      <c r="B14" s="3">
        <v>8</v>
      </c>
      <c r="C14" s="21" t="s">
        <v>181</v>
      </c>
      <c r="D14" s="23">
        <v>1</v>
      </c>
      <c r="E14" s="23" t="s">
        <v>233</v>
      </c>
      <c r="F14" s="24">
        <v>5</v>
      </c>
      <c r="G14" s="24">
        <v>2</v>
      </c>
      <c r="H14" s="24">
        <v>1</v>
      </c>
      <c r="I14" s="24">
        <v>0</v>
      </c>
      <c r="J14" s="24">
        <v>2</v>
      </c>
      <c r="K14" s="24">
        <v>1</v>
      </c>
      <c r="L14" s="24">
        <v>1</v>
      </c>
      <c r="M14" s="24">
        <v>1</v>
      </c>
      <c r="N14" s="24">
        <v>1</v>
      </c>
      <c r="O14" s="24">
        <v>1</v>
      </c>
      <c r="P14" s="24">
        <v>1</v>
      </c>
      <c r="Q14" s="24">
        <v>2</v>
      </c>
      <c r="R14" s="24">
        <v>1</v>
      </c>
      <c r="S14" s="24">
        <v>1</v>
      </c>
      <c r="T14" s="24">
        <v>1</v>
      </c>
      <c r="U14" s="24">
        <v>2</v>
      </c>
      <c r="V14" s="24">
        <v>0</v>
      </c>
      <c r="W14" s="3">
        <f t="shared" si="0"/>
        <v>16</v>
      </c>
      <c r="X14" s="3">
        <f t="shared" si="1"/>
        <v>16</v>
      </c>
      <c r="Y14" s="3">
        <f t="shared" si="2"/>
        <v>5</v>
      </c>
      <c r="Z14" s="3" t="str">
        <f t="shared" si="3"/>
        <v>высокий</v>
      </c>
    </row>
    <row r="15" spans="2:26" ht="15" x14ac:dyDescent="0.25">
      <c r="B15" s="3">
        <v>9</v>
      </c>
      <c r="C15" s="21" t="s">
        <v>182</v>
      </c>
      <c r="D15" s="23">
        <v>1</v>
      </c>
      <c r="E15" s="23" t="s">
        <v>232</v>
      </c>
      <c r="F15" s="24">
        <v>5</v>
      </c>
      <c r="G15" s="24">
        <v>4</v>
      </c>
      <c r="H15" s="24">
        <v>1</v>
      </c>
      <c r="I15" s="24">
        <v>1</v>
      </c>
      <c r="J15" s="24">
        <v>2</v>
      </c>
      <c r="K15" s="24">
        <v>1</v>
      </c>
      <c r="L15" s="24">
        <v>0</v>
      </c>
      <c r="M15" s="24">
        <v>1</v>
      </c>
      <c r="N15" s="24">
        <v>1</v>
      </c>
      <c r="O15" s="24">
        <v>1</v>
      </c>
      <c r="P15" s="24">
        <v>1</v>
      </c>
      <c r="Q15" s="24">
        <v>2</v>
      </c>
      <c r="R15" s="24">
        <v>0</v>
      </c>
      <c r="S15" s="24">
        <v>0</v>
      </c>
      <c r="T15" s="24">
        <v>2</v>
      </c>
      <c r="U15" s="24">
        <v>2</v>
      </c>
      <c r="V15" s="24">
        <v>0</v>
      </c>
      <c r="W15" s="3">
        <f t="shared" si="0"/>
        <v>15</v>
      </c>
      <c r="X15" s="3">
        <f t="shared" si="1"/>
        <v>15</v>
      </c>
      <c r="Y15" s="3">
        <f t="shared" si="2"/>
        <v>5</v>
      </c>
      <c r="Z15" s="3" t="str">
        <f t="shared" si="3"/>
        <v>высокий</v>
      </c>
    </row>
    <row r="16" spans="2:26" ht="15" x14ac:dyDescent="0.25">
      <c r="B16" s="3">
        <v>10</v>
      </c>
      <c r="C16" s="21" t="s">
        <v>183</v>
      </c>
      <c r="D16" s="23">
        <v>0</v>
      </c>
      <c r="E16" s="23" t="s">
        <v>232</v>
      </c>
      <c r="F16" s="24">
        <v>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3"/>
      <c r="X16" s="3"/>
      <c r="Y16" s="3"/>
      <c r="Z16" s="3"/>
    </row>
    <row r="17" spans="2:26" ht="15" x14ac:dyDescent="0.25">
      <c r="B17" s="3">
        <v>11</v>
      </c>
      <c r="C17" s="21" t="s">
        <v>184</v>
      </c>
      <c r="D17" s="23">
        <v>1</v>
      </c>
      <c r="E17" s="23" t="s">
        <v>232</v>
      </c>
      <c r="F17" s="24">
        <v>4</v>
      </c>
      <c r="G17" s="24">
        <v>4</v>
      </c>
      <c r="H17" s="24">
        <v>1</v>
      </c>
      <c r="I17" s="24">
        <v>1</v>
      </c>
      <c r="J17" s="24">
        <v>2</v>
      </c>
      <c r="K17" s="24">
        <v>1</v>
      </c>
      <c r="L17" s="24">
        <v>1</v>
      </c>
      <c r="M17" s="24">
        <v>1</v>
      </c>
      <c r="N17" s="24">
        <v>1</v>
      </c>
      <c r="O17" s="24">
        <v>1</v>
      </c>
      <c r="P17" s="24">
        <v>1</v>
      </c>
      <c r="Q17" s="24">
        <v>2</v>
      </c>
      <c r="R17" s="24">
        <v>0</v>
      </c>
      <c r="S17" s="24">
        <v>0</v>
      </c>
      <c r="T17" s="24">
        <v>2</v>
      </c>
      <c r="U17" s="24">
        <v>2</v>
      </c>
      <c r="V17" s="24">
        <v>0</v>
      </c>
      <c r="W17" s="3">
        <f t="shared" si="0"/>
        <v>16</v>
      </c>
      <c r="X17" s="3">
        <f t="shared" si="1"/>
        <v>16</v>
      </c>
      <c r="Y17" s="3">
        <f t="shared" si="2"/>
        <v>5</v>
      </c>
      <c r="Z17" s="3" t="str">
        <f t="shared" si="3"/>
        <v>высокий</v>
      </c>
    </row>
    <row r="18" spans="2:26" ht="15" x14ac:dyDescent="0.25">
      <c r="B18" s="3">
        <v>12</v>
      </c>
      <c r="C18" s="21" t="s">
        <v>185</v>
      </c>
      <c r="D18" s="23">
        <v>1</v>
      </c>
      <c r="E18" s="23" t="s">
        <v>233</v>
      </c>
      <c r="F18" s="24">
        <v>5</v>
      </c>
      <c r="G18" s="24">
        <v>1</v>
      </c>
      <c r="H18" s="24">
        <v>1</v>
      </c>
      <c r="I18" s="24">
        <v>1</v>
      </c>
      <c r="J18" s="24">
        <v>2</v>
      </c>
      <c r="K18" s="24">
        <v>1</v>
      </c>
      <c r="L18" s="24">
        <v>1</v>
      </c>
      <c r="M18" s="24">
        <v>1</v>
      </c>
      <c r="N18" s="24">
        <v>1</v>
      </c>
      <c r="O18" s="24">
        <v>1</v>
      </c>
      <c r="P18" s="24">
        <v>1</v>
      </c>
      <c r="Q18" s="24">
        <v>0</v>
      </c>
      <c r="R18" s="24">
        <v>1</v>
      </c>
      <c r="S18" s="24">
        <v>1</v>
      </c>
      <c r="T18" s="24">
        <v>0</v>
      </c>
      <c r="U18" s="24">
        <v>2</v>
      </c>
      <c r="V18" s="24">
        <v>0</v>
      </c>
      <c r="W18" s="3">
        <f t="shared" si="0"/>
        <v>14</v>
      </c>
      <c r="X18" s="3">
        <f t="shared" si="1"/>
        <v>14</v>
      </c>
      <c r="Y18" s="3">
        <f t="shared" si="2"/>
        <v>4</v>
      </c>
      <c r="Z18" s="3" t="str">
        <f t="shared" si="3"/>
        <v>средний</v>
      </c>
    </row>
    <row r="19" spans="2:26" ht="15" x14ac:dyDescent="0.25">
      <c r="B19" s="3">
        <v>13</v>
      </c>
      <c r="C19" s="21" t="s">
        <v>186</v>
      </c>
      <c r="D19" s="23">
        <v>1</v>
      </c>
      <c r="E19" s="23" t="s">
        <v>148</v>
      </c>
      <c r="F19" s="24">
        <v>5</v>
      </c>
      <c r="G19" s="24">
        <v>2</v>
      </c>
      <c r="H19" s="24">
        <v>1</v>
      </c>
      <c r="I19" s="24">
        <v>1</v>
      </c>
      <c r="J19" s="24">
        <v>2</v>
      </c>
      <c r="K19" s="24">
        <v>1</v>
      </c>
      <c r="L19" s="24">
        <v>1</v>
      </c>
      <c r="M19" s="24">
        <v>1</v>
      </c>
      <c r="N19" s="24">
        <v>1</v>
      </c>
      <c r="O19" s="24">
        <v>1</v>
      </c>
      <c r="P19" s="24">
        <v>1</v>
      </c>
      <c r="Q19" s="24">
        <v>0</v>
      </c>
      <c r="R19" s="24">
        <v>0</v>
      </c>
      <c r="S19" s="24">
        <v>1</v>
      </c>
      <c r="T19" s="24">
        <v>2</v>
      </c>
      <c r="U19" s="24">
        <v>2</v>
      </c>
      <c r="V19" s="24">
        <v>0</v>
      </c>
      <c r="W19" s="3">
        <f t="shared" si="0"/>
        <v>15</v>
      </c>
      <c r="X19" s="3">
        <f t="shared" si="1"/>
        <v>15</v>
      </c>
      <c r="Y19" s="3">
        <f t="shared" si="2"/>
        <v>5</v>
      </c>
      <c r="Z19" s="3" t="str">
        <f t="shared" si="3"/>
        <v>высокий</v>
      </c>
    </row>
    <row r="20" spans="2:26" ht="15" x14ac:dyDescent="0.25">
      <c r="B20" s="3">
        <v>14</v>
      </c>
      <c r="C20" s="21" t="s">
        <v>187</v>
      </c>
      <c r="D20" s="23">
        <v>1</v>
      </c>
      <c r="E20" s="23" t="s">
        <v>232</v>
      </c>
      <c r="F20" s="24">
        <v>5</v>
      </c>
      <c r="G20" s="24">
        <v>3</v>
      </c>
      <c r="H20" s="24">
        <v>1</v>
      </c>
      <c r="I20" s="24">
        <v>1</v>
      </c>
      <c r="J20" s="24">
        <v>2</v>
      </c>
      <c r="K20" s="24">
        <v>1</v>
      </c>
      <c r="L20" s="24">
        <v>1</v>
      </c>
      <c r="M20" s="24">
        <v>1</v>
      </c>
      <c r="N20" s="24">
        <v>1</v>
      </c>
      <c r="O20" s="24">
        <v>1</v>
      </c>
      <c r="P20" s="24">
        <v>1</v>
      </c>
      <c r="Q20" s="24">
        <v>2</v>
      </c>
      <c r="R20" s="24">
        <v>1</v>
      </c>
      <c r="S20" s="24">
        <v>1</v>
      </c>
      <c r="T20" s="24">
        <v>2</v>
      </c>
      <c r="U20" s="24">
        <v>2</v>
      </c>
      <c r="V20" s="24">
        <v>0</v>
      </c>
      <c r="W20" s="3">
        <f t="shared" si="0"/>
        <v>18</v>
      </c>
      <c r="X20" s="3">
        <f t="shared" si="1"/>
        <v>18</v>
      </c>
      <c r="Y20" s="3">
        <f t="shared" si="2"/>
        <v>5</v>
      </c>
      <c r="Z20" s="3" t="str">
        <f t="shared" si="3"/>
        <v>высокий</v>
      </c>
    </row>
    <row r="21" spans="2:26" ht="15" x14ac:dyDescent="0.25">
      <c r="B21" s="3">
        <v>15</v>
      </c>
      <c r="C21" s="21" t="s">
        <v>188</v>
      </c>
      <c r="D21" s="23">
        <v>0</v>
      </c>
      <c r="E21" s="23" t="s">
        <v>232</v>
      </c>
      <c r="F21" s="24">
        <v>4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3"/>
      <c r="X21" s="3"/>
      <c r="Y21" s="3"/>
      <c r="Z21" s="3"/>
    </row>
    <row r="22" spans="2:26" ht="15" x14ac:dyDescent="0.25">
      <c r="B22" s="3">
        <v>16</v>
      </c>
      <c r="C22" s="21" t="s">
        <v>189</v>
      </c>
      <c r="D22" s="23">
        <v>0</v>
      </c>
      <c r="E22" s="23" t="s">
        <v>106</v>
      </c>
      <c r="F22" s="24">
        <v>5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3"/>
      <c r="X22" s="3"/>
      <c r="Y22" s="3"/>
      <c r="Z22" s="3"/>
    </row>
    <row r="23" spans="2:26" ht="15" x14ac:dyDescent="0.25">
      <c r="B23" s="3">
        <v>17</v>
      </c>
      <c r="C23" s="21" t="s">
        <v>190</v>
      </c>
      <c r="D23" s="23">
        <v>1</v>
      </c>
      <c r="E23" s="23" t="s">
        <v>191</v>
      </c>
      <c r="F23" s="24">
        <v>5</v>
      </c>
      <c r="G23" s="24">
        <v>1</v>
      </c>
      <c r="H23" s="24">
        <v>1</v>
      </c>
      <c r="I23" s="24">
        <v>1</v>
      </c>
      <c r="J23" s="24">
        <v>2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1</v>
      </c>
      <c r="Q23" s="24">
        <v>0</v>
      </c>
      <c r="R23" s="24">
        <v>1</v>
      </c>
      <c r="S23" s="24">
        <v>1</v>
      </c>
      <c r="T23" s="24">
        <v>1</v>
      </c>
      <c r="U23" s="24">
        <v>2</v>
      </c>
      <c r="V23" s="24">
        <v>0</v>
      </c>
      <c r="W23" s="3">
        <f t="shared" si="0"/>
        <v>15</v>
      </c>
      <c r="X23" s="3">
        <f t="shared" si="1"/>
        <v>15</v>
      </c>
      <c r="Y23" s="3">
        <f t="shared" si="2"/>
        <v>5</v>
      </c>
      <c r="Z23" s="3" t="str">
        <f t="shared" si="3"/>
        <v>высокий</v>
      </c>
    </row>
    <row r="24" spans="2:26" ht="15" x14ac:dyDescent="0.25">
      <c r="B24" s="3">
        <v>18</v>
      </c>
      <c r="C24" s="21" t="s">
        <v>192</v>
      </c>
      <c r="D24" s="23">
        <v>1</v>
      </c>
      <c r="E24" s="23" t="s">
        <v>106</v>
      </c>
      <c r="F24" s="24">
        <v>5</v>
      </c>
      <c r="G24" s="24">
        <v>4</v>
      </c>
      <c r="H24" s="24">
        <v>1</v>
      </c>
      <c r="I24" s="24">
        <v>0</v>
      </c>
      <c r="J24" s="24">
        <v>1</v>
      </c>
      <c r="K24" s="24">
        <v>1</v>
      </c>
      <c r="L24" s="24">
        <v>1</v>
      </c>
      <c r="M24" s="24">
        <v>1</v>
      </c>
      <c r="N24" s="24">
        <v>1</v>
      </c>
      <c r="O24" s="24">
        <v>1</v>
      </c>
      <c r="P24" s="24">
        <v>1</v>
      </c>
      <c r="Q24" s="24">
        <v>0</v>
      </c>
      <c r="R24" s="24">
        <v>0</v>
      </c>
      <c r="S24" s="24">
        <v>0</v>
      </c>
      <c r="T24" s="24">
        <v>2</v>
      </c>
      <c r="U24" s="24">
        <v>2</v>
      </c>
      <c r="V24" s="24">
        <v>0</v>
      </c>
      <c r="W24" s="3">
        <f t="shared" si="0"/>
        <v>12</v>
      </c>
      <c r="X24" s="3">
        <f t="shared" si="1"/>
        <v>12</v>
      </c>
      <c r="Y24" s="3">
        <f t="shared" si="2"/>
        <v>4</v>
      </c>
      <c r="Z24" s="3" t="str">
        <f t="shared" si="3"/>
        <v>средний</v>
      </c>
    </row>
    <row r="25" spans="2:26" ht="15" x14ac:dyDescent="0.25">
      <c r="B25" s="3">
        <v>19</v>
      </c>
      <c r="C25" s="21" t="s">
        <v>193</v>
      </c>
      <c r="D25" s="23">
        <v>0</v>
      </c>
      <c r="E25" s="23" t="s">
        <v>106</v>
      </c>
      <c r="F25" s="24">
        <v>5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3"/>
      <c r="X25" s="3"/>
      <c r="Y25" s="3"/>
      <c r="Z25" s="3"/>
    </row>
    <row r="26" spans="2:26" ht="15" x14ac:dyDescent="0.25">
      <c r="B26" s="3">
        <v>20</v>
      </c>
      <c r="C26" s="21" t="s">
        <v>194</v>
      </c>
      <c r="D26" s="23">
        <v>1</v>
      </c>
      <c r="E26" s="23" t="s">
        <v>232</v>
      </c>
      <c r="F26" s="24">
        <v>4</v>
      </c>
      <c r="G26" s="24">
        <v>3</v>
      </c>
      <c r="H26" s="24">
        <v>0</v>
      </c>
      <c r="I26" s="24">
        <v>1</v>
      </c>
      <c r="J26" s="24">
        <v>0</v>
      </c>
      <c r="K26" s="24">
        <v>1</v>
      </c>
      <c r="L26" s="24">
        <v>1</v>
      </c>
      <c r="M26" s="24">
        <v>1</v>
      </c>
      <c r="N26" s="24">
        <v>1</v>
      </c>
      <c r="O26" s="24">
        <v>1</v>
      </c>
      <c r="P26" s="24">
        <v>1</v>
      </c>
      <c r="Q26" s="24">
        <v>2</v>
      </c>
      <c r="R26" s="24">
        <v>1</v>
      </c>
      <c r="S26" s="24">
        <v>1</v>
      </c>
      <c r="T26" s="24">
        <v>2</v>
      </c>
      <c r="U26" s="24">
        <v>1</v>
      </c>
      <c r="V26" s="24">
        <v>0</v>
      </c>
      <c r="W26" s="3">
        <f t="shared" si="0"/>
        <v>14</v>
      </c>
      <c r="X26" s="3">
        <f t="shared" si="1"/>
        <v>14</v>
      </c>
      <c r="Y26" s="3">
        <f t="shared" si="2"/>
        <v>4</v>
      </c>
      <c r="Z26" s="3" t="str">
        <f t="shared" si="3"/>
        <v>средний</v>
      </c>
    </row>
    <row r="27" spans="2:26" ht="15" x14ac:dyDescent="0.25">
      <c r="B27" s="3">
        <v>21</v>
      </c>
      <c r="C27" s="21" t="s">
        <v>195</v>
      </c>
      <c r="D27" s="23">
        <v>1</v>
      </c>
      <c r="E27" s="23" t="s">
        <v>232</v>
      </c>
      <c r="F27" s="24">
        <v>4</v>
      </c>
      <c r="G27" s="24">
        <v>3</v>
      </c>
      <c r="H27" s="24">
        <v>1</v>
      </c>
      <c r="I27" s="24">
        <v>1</v>
      </c>
      <c r="J27" s="24">
        <v>2</v>
      </c>
      <c r="K27" s="24">
        <v>1</v>
      </c>
      <c r="L27" s="24">
        <v>1</v>
      </c>
      <c r="M27" s="24">
        <v>1</v>
      </c>
      <c r="N27" s="24">
        <v>1</v>
      </c>
      <c r="O27" s="24">
        <v>1</v>
      </c>
      <c r="P27" s="24">
        <v>1</v>
      </c>
      <c r="Q27" s="24">
        <v>2</v>
      </c>
      <c r="R27" s="24">
        <v>1</v>
      </c>
      <c r="S27" s="24">
        <v>1</v>
      </c>
      <c r="T27" s="24">
        <v>2</v>
      </c>
      <c r="U27" s="24">
        <v>1</v>
      </c>
      <c r="V27" s="24">
        <v>0</v>
      </c>
      <c r="W27" s="3">
        <f t="shared" si="0"/>
        <v>17</v>
      </c>
      <c r="X27" s="3">
        <f t="shared" si="1"/>
        <v>17</v>
      </c>
      <c r="Y27" s="3">
        <f t="shared" si="2"/>
        <v>5</v>
      </c>
      <c r="Z27" s="3" t="str">
        <f t="shared" si="3"/>
        <v>высокий</v>
      </c>
    </row>
    <row r="28" spans="2:26" ht="15" x14ac:dyDescent="0.25">
      <c r="B28" s="3">
        <v>22</v>
      </c>
      <c r="C28" s="21" t="s">
        <v>196</v>
      </c>
      <c r="D28" s="23">
        <v>1</v>
      </c>
      <c r="E28" s="23" t="s">
        <v>106</v>
      </c>
      <c r="F28" s="24">
        <v>5</v>
      </c>
      <c r="G28" s="24">
        <v>3</v>
      </c>
      <c r="H28" s="24">
        <v>1</v>
      </c>
      <c r="I28" s="24">
        <v>1</v>
      </c>
      <c r="J28" s="24">
        <v>0</v>
      </c>
      <c r="K28" s="24">
        <v>0</v>
      </c>
      <c r="L28" s="24">
        <v>1</v>
      </c>
      <c r="M28" s="24">
        <v>1</v>
      </c>
      <c r="N28" s="24">
        <v>1</v>
      </c>
      <c r="O28" s="24">
        <v>1</v>
      </c>
      <c r="P28" s="24">
        <v>1</v>
      </c>
      <c r="Q28" s="24">
        <v>2</v>
      </c>
      <c r="R28" s="24">
        <v>1</v>
      </c>
      <c r="S28" s="24">
        <v>1</v>
      </c>
      <c r="T28" s="24">
        <v>2</v>
      </c>
      <c r="U28" s="24">
        <v>1</v>
      </c>
      <c r="V28" s="24">
        <v>0</v>
      </c>
      <c r="W28" s="3">
        <f t="shared" si="0"/>
        <v>14</v>
      </c>
      <c r="X28" s="3">
        <f t="shared" si="1"/>
        <v>14</v>
      </c>
      <c r="Y28" s="3">
        <f t="shared" si="2"/>
        <v>4</v>
      </c>
      <c r="Z28" s="3" t="str">
        <f t="shared" si="3"/>
        <v>средний</v>
      </c>
    </row>
    <row r="29" spans="2:26" ht="15" x14ac:dyDescent="0.25">
      <c r="B29" s="3">
        <v>23</v>
      </c>
      <c r="C29" s="21" t="s">
        <v>197</v>
      </c>
      <c r="D29" s="23">
        <v>1</v>
      </c>
      <c r="E29" s="23" t="s">
        <v>232</v>
      </c>
      <c r="F29" s="24">
        <v>4</v>
      </c>
      <c r="G29" s="24">
        <v>4</v>
      </c>
      <c r="H29" s="24">
        <v>1</v>
      </c>
      <c r="I29" s="24">
        <v>1</v>
      </c>
      <c r="J29" s="24">
        <v>2</v>
      </c>
      <c r="K29" s="24">
        <v>1</v>
      </c>
      <c r="L29" s="24">
        <v>1</v>
      </c>
      <c r="M29" s="24">
        <v>1</v>
      </c>
      <c r="N29" s="24">
        <v>1</v>
      </c>
      <c r="O29" s="24">
        <v>1</v>
      </c>
      <c r="P29" s="24">
        <v>1</v>
      </c>
      <c r="Q29" s="24">
        <v>0</v>
      </c>
      <c r="R29" s="24">
        <v>1</v>
      </c>
      <c r="S29" s="24">
        <v>1</v>
      </c>
      <c r="T29" s="24">
        <v>2</v>
      </c>
      <c r="U29" s="24">
        <v>2</v>
      </c>
      <c r="V29" s="24">
        <v>0</v>
      </c>
      <c r="W29" s="3">
        <f t="shared" si="0"/>
        <v>16</v>
      </c>
      <c r="X29" s="3">
        <f t="shared" si="1"/>
        <v>16</v>
      </c>
      <c r="Y29" s="3">
        <f t="shared" si="2"/>
        <v>5</v>
      </c>
      <c r="Z29" s="3" t="str">
        <f t="shared" si="3"/>
        <v>высокий</v>
      </c>
    </row>
    <row r="30" spans="2:26" ht="15" x14ac:dyDescent="0.25">
      <c r="B30" s="3">
        <v>24</v>
      </c>
      <c r="C30" s="21" t="s">
        <v>198</v>
      </c>
      <c r="D30" s="23">
        <v>1</v>
      </c>
      <c r="E30" s="23" t="s">
        <v>232</v>
      </c>
      <c r="F30" s="24">
        <v>4</v>
      </c>
      <c r="G30" s="24">
        <v>3</v>
      </c>
      <c r="H30" s="24">
        <v>1</v>
      </c>
      <c r="I30" s="24">
        <v>1</v>
      </c>
      <c r="J30" s="24">
        <v>0</v>
      </c>
      <c r="K30" s="24">
        <v>1</v>
      </c>
      <c r="L30" s="24">
        <v>1</v>
      </c>
      <c r="M30" s="24">
        <v>1</v>
      </c>
      <c r="N30" s="24">
        <v>1</v>
      </c>
      <c r="O30" s="24">
        <v>1</v>
      </c>
      <c r="P30" s="24">
        <v>1</v>
      </c>
      <c r="Q30" s="24">
        <v>2</v>
      </c>
      <c r="R30" s="24">
        <v>1</v>
      </c>
      <c r="S30" s="24">
        <v>1</v>
      </c>
      <c r="T30" s="24">
        <v>2</v>
      </c>
      <c r="U30" s="24">
        <v>1</v>
      </c>
      <c r="V30" s="24">
        <v>0</v>
      </c>
      <c r="W30" s="3">
        <f t="shared" si="0"/>
        <v>15</v>
      </c>
      <c r="X30" s="3">
        <f t="shared" si="1"/>
        <v>15</v>
      </c>
      <c r="Y30" s="3">
        <f t="shared" si="2"/>
        <v>5</v>
      </c>
      <c r="Z30" s="3" t="str">
        <f t="shared" si="3"/>
        <v>высокий</v>
      </c>
    </row>
    <row r="31" spans="2:26" ht="15" x14ac:dyDescent="0.25">
      <c r="B31" s="3">
        <v>25</v>
      </c>
      <c r="C31" s="21" t="s">
        <v>199</v>
      </c>
      <c r="D31" s="23">
        <v>0</v>
      </c>
      <c r="E31" s="23" t="s">
        <v>236</v>
      </c>
      <c r="F31" s="24">
        <v>5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3"/>
      <c r="X31" s="3"/>
      <c r="Y31" s="3"/>
      <c r="Z31" s="3"/>
    </row>
    <row r="32" spans="2:26" ht="15" x14ac:dyDescent="0.25">
      <c r="B32" s="3">
        <v>26</v>
      </c>
      <c r="C32" s="21" t="s">
        <v>200</v>
      </c>
      <c r="D32" s="23">
        <v>1</v>
      </c>
      <c r="E32" s="23" t="s">
        <v>106</v>
      </c>
      <c r="F32" s="24">
        <v>4</v>
      </c>
      <c r="G32" s="24">
        <v>4</v>
      </c>
      <c r="H32" s="24">
        <v>1</v>
      </c>
      <c r="I32" s="24">
        <v>1</v>
      </c>
      <c r="J32" s="24">
        <v>2</v>
      </c>
      <c r="K32" s="24">
        <v>0</v>
      </c>
      <c r="L32" s="24">
        <v>1</v>
      </c>
      <c r="M32" s="24">
        <v>1</v>
      </c>
      <c r="N32" s="24">
        <v>1</v>
      </c>
      <c r="O32" s="24">
        <v>0</v>
      </c>
      <c r="P32" s="24">
        <v>1</v>
      </c>
      <c r="Q32" s="24">
        <v>2</v>
      </c>
      <c r="R32" s="24">
        <v>0</v>
      </c>
      <c r="S32" s="24">
        <v>1</v>
      </c>
      <c r="T32" s="24">
        <v>2</v>
      </c>
      <c r="U32" s="24">
        <v>2</v>
      </c>
      <c r="V32" s="24">
        <v>0</v>
      </c>
      <c r="W32" s="3">
        <f t="shared" si="0"/>
        <v>15</v>
      </c>
      <c r="X32" s="3">
        <f t="shared" si="1"/>
        <v>15</v>
      </c>
      <c r="Y32" s="3">
        <f t="shared" si="2"/>
        <v>5</v>
      </c>
      <c r="Z32" s="3" t="str">
        <f t="shared" si="3"/>
        <v>высокий</v>
      </c>
    </row>
    <row r="33" spans="2:26" ht="15" x14ac:dyDescent="0.25">
      <c r="B33" s="3">
        <v>27</v>
      </c>
      <c r="C33" s="21" t="s">
        <v>201</v>
      </c>
      <c r="D33" s="23">
        <v>1</v>
      </c>
      <c r="E33" s="23" t="s">
        <v>232</v>
      </c>
      <c r="F33" s="24">
        <v>5</v>
      </c>
      <c r="G33" s="24">
        <v>4</v>
      </c>
      <c r="H33" s="24">
        <v>1</v>
      </c>
      <c r="I33" s="24">
        <v>1</v>
      </c>
      <c r="J33" s="24">
        <v>2</v>
      </c>
      <c r="K33" s="24">
        <v>1</v>
      </c>
      <c r="L33" s="24">
        <v>1</v>
      </c>
      <c r="M33" s="24">
        <v>1</v>
      </c>
      <c r="N33" s="24">
        <v>1</v>
      </c>
      <c r="O33" s="24">
        <v>1</v>
      </c>
      <c r="P33" s="24">
        <v>1</v>
      </c>
      <c r="Q33" s="24">
        <v>2</v>
      </c>
      <c r="R33" s="24">
        <v>1</v>
      </c>
      <c r="S33" s="24">
        <v>1</v>
      </c>
      <c r="T33" s="24">
        <v>2</v>
      </c>
      <c r="U33" s="24">
        <v>2</v>
      </c>
      <c r="V33" s="24">
        <v>0</v>
      </c>
      <c r="W33" s="3">
        <f t="shared" si="0"/>
        <v>18</v>
      </c>
      <c r="X33" s="3">
        <f t="shared" si="1"/>
        <v>18</v>
      </c>
      <c r="Y33" s="3">
        <f t="shared" si="2"/>
        <v>5</v>
      </c>
      <c r="Z33" s="3" t="str">
        <f t="shared" si="3"/>
        <v>высокий</v>
      </c>
    </row>
    <row r="34" spans="2:26" ht="15" x14ac:dyDescent="0.25">
      <c r="B34" s="3">
        <v>28</v>
      </c>
      <c r="C34" s="21" t="s">
        <v>202</v>
      </c>
      <c r="D34" s="23">
        <v>1</v>
      </c>
      <c r="E34" s="23" t="s">
        <v>232</v>
      </c>
      <c r="F34" s="24">
        <v>4</v>
      </c>
      <c r="G34" s="24">
        <v>1</v>
      </c>
      <c r="H34" s="24">
        <v>1</v>
      </c>
      <c r="I34" s="24">
        <v>1</v>
      </c>
      <c r="J34" s="24">
        <v>2</v>
      </c>
      <c r="K34" s="24">
        <v>1</v>
      </c>
      <c r="L34" s="24">
        <v>1</v>
      </c>
      <c r="M34" s="24">
        <v>1</v>
      </c>
      <c r="N34" s="24">
        <v>1</v>
      </c>
      <c r="O34" s="24">
        <v>1</v>
      </c>
      <c r="P34" s="24">
        <v>1</v>
      </c>
      <c r="Q34" s="24">
        <v>0</v>
      </c>
      <c r="R34" s="24">
        <v>1</v>
      </c>
      <c r="S34" s="24">
        <v>1</v>
      </c>
      <c r="T34" s="24">
        <v>2</v>
      </c>
      <c r="U34" s="24">
        <v>2</v>
      </c>
      <c r="V34" s="24">
        <v>0</v>
      </c>
      <c r="W34" s="3">
        <f t="shared" si="0"/>
        <v>16</v>
      </c>
      <c r="X34" s="3">
        <f t="shared" si="1"/>
        <v>16</v>
      </c>
      <c r="Y34" s="3">
        <f t="shared" si="2"/>
        <v>5</v>
      </c>
      <c r="Z34" s="3" t="str">
        <f t="shared" si="3"/>
        <v>высокий</v>
      </c>
    </row>
    <row r="35" spans="2:26" x14ac:dyDescent="0.2">
      <c r="B35" s="3">
        <v>29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3"/>
      <c r="X35" s="3"/>
      <c r="Y35" s="3"/>
      <c r="Z35" s="3"/>
    </row>
    <row r="36" spans="2:26" x14ac:dyDescent="0.2">
      <c r="B36" s="3">
        <v>30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3"/>
      <c r="X36" s="3"/>
      <c r="Y36" s="3"/>
      <c r="Z36" s="3"/>
    </row>
    <row r="37" spans="2:26" x14ac:dyDescent="0.2">
      <c r="B37" s="3">
        <v>31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3"/>
      <c r="X37" s="3"/>
      <c r="Y37" s="3"/>
      <c r="Z37" s="3"/>
    </row>
    <row r="38" spans="2:26" x14ac:dyDescent="0.2">
      <c r="B38" s="3">
        <v>32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3"/>
      <c r="X38" s="3"/>
      <c r="Y38" s="3"/>
      <c r="Z38" s="3"/>
    </row>
    <row r="39" spans="2:26" x14ac:dyDescent="0.2">
      <c r="B39" s="3">
        <v>33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3"/>
      <c r="X39" s="3"/>
      <c r="Y39" s="3"/>
      <c r="Z39" s="3"/>
    </row>
    <row r="40" spans="2:26" x14ac:dyDescent="0.2">
      <c r="B40" s="3">
        <v>34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3"/>
      <c r="X40" s="3"/>
      <c r="Y40" s="3"/>
      <c r="Z40" s="3"/>
    </row>
    <row r="41" spans="2:26" x14ac:dyDescent="0.2">
      <c r="B41" s="3">
        <v>35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3"/>
      <c r="X41" s="3"/>
      <c r="Y41" s="3"/>
      <c r="Z41" s="3"/>
    </row>
    <row r="42" spans="2:26" x14ac:dyDescent="0.2">
      <c r="B42" s="16" t="s">
        <v>31</v>
      </c>
      <c r="C42" s="17">
        <f>COUNTIF(C7:C41,"*")</f>
        <v>28</v>
      </c>
      <c r="D42" s="6">
        <f>SUM(D7:D41)</f>
        <v>22</v>
      </c>
      <c r="E42" s="7"/>
      <c r="F42" s="7"/>
      <c r="G42" s="7"/>
      <c r="H42" s="6">
        <f>SUM(H7:H41)</f>
        <v>21</v>
      </c>
      <c r="I42" s="6">
        <f t="shared" ref="I42:X42" si="4">SUM(I7:I41)</f>
        <v>20</v>
      </c>
      <c r="J42" s="6">
        <f t="shared" si="4"/>
        <v>37</v>
      </c>
      <c r="K42" s="6">
        <f t="shared" si="4"/>
        <v>18</v>
      </c>
      <c r="L42" s="6">
        <f t="shared" si="4"/>
        <v>19</v>
      </c>
      <c r="M42" s="6">
        <f t="shared" si="4"/>
        <v>21</v>
      </c>
      <c r="N42" s="6">
        <f t="shared" si="4"/>
        <v>21</v>
      </c>
      <c r="O42" s="6">
        <f t="shared" si="4"/>
        <v>20</v>
      </c>
      <c r="P42" s="6">
        <f t="shared" si="4"/>
        <v>22</v>
      </c>
      <c r="Q42" s="6">
        <f t="shared" si="4"/>
        <v>22</v>
      </c>
      <c r="R42" s="6">
        <f t="shared" si="4"/>
        <v>16</v>
      </c>
      <c r="S42" s="6">
        <f t="shared" si="4"/>
        <v>16</v>
      </c>
      <c r="T42" s="6">
        <f t="shared" si="4"/>
        <v>38</v>
      </c>
      <c r="U42" s="6">
        <f t="shared" si="4"/>
        <v>39</v>
      </c>
      <c r="V42" s="6">
        <f t="shared" si="4"/>
        <v>4</v>
      </c>
      <c r="W42" s="6">
        <f t="shared" si="4"/>
        <v>334</v>
      </c>
      <c r="X42" s="6">
        <f t="shared" si="4"/>
        <v>330</v>
      </c>
      <c r="Y42" s="6">
        <f>AVERAGE(Y7:Y41)</f>
        <v>4.6818181818181817</v>
      </c>
      <c r="Z42" s="6" t="str">
        <f t="shared" si="3"/>
        <v>высокий</v>
      </c>
    </row>
    <row r="43" spans="2:26" x14ac:dyDescent="0.2">
      <c r="B43" s="27" t="s">
        <v>33</v>
      </c>
      <c r="C43" s="28"/>
      <c r="D43" s="28"/>
      <c r="E43" s="28"/>
      <c r="F43" s="28"/>
      <c r="G43" s="50"/>
      <c r="H43" s="2"/>
      <c r="I43" s="2"/>
      <c r="J43" s="3">
        <f>COUNTIF(J7:J41,"=2")</f>
        <v>18</v>
      </c>
      <c r="K43" s="3"/>
      <c r="L43" s="3"/>
      <c r="M43" s="3"/>
      <c r="N43" s="3"/>
      <c r="O43" s="3"/>
      <c r="P43" s="3"/>
      <c r="Q43" s="3">
        <f>COUNTIF(Q7:Q41,"=2")</f>
        <v>11</v>
      </c>
      <c r="R43" s="3"/>
      <c r="S43" s="3"/>
      <c r="T43" s="3">
        <f>COUNTIF(T7:T41,"=2")</f>
        <v>17</v>
      </c>
      <c r="U43" s="3">
        <f>COUNTIF(U7:U41,"=2")</f>
        <v>17</v>
      </c>
      <c r="V43" s="3">
        <f>COUNTIF(V7:V41,"=2")</f>
        <v>2</v>
      </c>
      <c r="W43" s="25" t="s">
        <v>37</v>
      </c>
      <c r="X43" s="26"/>
      <c r="Y43" s="8">
        <f>COUNTIF(Y7:Y41,"=5")</f>
        <v>15</v>
      </c>
      <c r="Z43" s="2"/>
    </row>
    <row r="44" spans="2:26" x14ac:dyDescent="0.2">
      <c r="B44" s="27" t="s">
        <v>34</v>
      </c>
      <c r="C44" s="28"/>
      <c r="D44" s="28"/>
      <c r="E44" s="28"/>
      <c r="F44" s="28"/>
      <c r="G44" s="50"/>
      <c r="H44" s="3">
        <f>COUNTIF(H7:H41,"=1")</f>
        <v>21</v>
      </c>
      <c r="I44" s="3">
        <f>COUNTIF(I7:I41,"=1")</f>
        <v>20</v>
      </c>
      <c r="J44" s="3">
        <f t="shared" ref="J44:V44" si="5">COUNTIF(J7:J41,"=1")</f>
        <v>1</v>
      </c>
      <c r="K44" s="3">
        <f t="shared" si="5"/>
        <v>18</v>
      </c>
      <c r="L44" s="3">
        <f t="shared" si="5"/>
        <v>19</v>
      </c>
      <c r="M44" s="3">
        <f t="shared" si="5"/>
        <v>21</v>
      </c>
      <c r="N44" s="3">
        <f t="shared" si="5"/>
        <v>21</v>
      </c>
      <c r="O44" s="3">
        <f t="shared" si="5"/>
        <v>20</v>
      </c>
      <c r="P44" s="3">
        <f t="shared" si="5"/>
        <v>22</v>
      </c>
      <c r="Q44" s="3">
        <f t="shared" si="5"/>
        <v>0</v>
      </c>
      <c r="R44" s="3">
        <f t="shared" si="5"/>
        <v>16</v>
      </c>
      <c r="S44" s="3">
        <f t="shared" si="5"/>
        <v>16</v>
      </c>
      <c r="T44" s="3">
        <f t="shared" si="5"/>
        <v>4</v>
      </c>
      <c r="U44" s="3">
        <f t="shared" si="5"/>
        <v>5</v>
      </c>
      <c r="V44" s="3">
        <f t="shared" si="5"/>
        <v>0</v>
      </c>
      <c r="W44" s="25" t="s">
        <v>38</v>
      </c>
      <c r="X44" s="26"/>
      <c r="Y44" s="8">
        <f>COUNTIF(Y7:Y41,"=4")</f>
        <v>7</v>
      </c>
      <c r="Z44" s="2"/>
    </row>
    <row r="45" spans="2:26" x14ac:dyDescent="0.2">
      <c r="B45" s="27" t="s">
        <v>35</v>
      </c>
      <c r="C45" s="28"/>
      <c r="D45" s="28"/>
      <c r="E45" s="28"/>
      <c r="F45" s="28"/>
      <c r="G45" s="50"/>
      <c r="H45" s="3">
        <f>COUNTIF(H7:H41,"=0")</f>
        <v>1</v>
      </c>
      <c r="I45" s="3">
        <f t="shared" ref="I45:V45" si="6">COUNTIF(I7:I41,"=0")</f>
        <v>2</v>
      </c>
      <c r="J45" s="3">
        <f t="shared" si="6"/>
        <v>3</v>
      </c>
      <c r="K45" s="3">
        <f t="shared" si="6"/>
        <v>4</v>
      </c>
      <c r="L45" s="3">
        <f t="shared" si="6"/>
        <v>3</v>
      </c>
      <c r="M45" s="3">
        <f t="shared" si="6"/>
        <v>1</v>
      </c>
      <c r="N45" s="3">
        <f t="shared" si="6"/>
        <v>1</v>
      </c>
      <c r="O45" s="3">
        <f t="shared" si="6"/>
        <v>2</v>
      </c>
      <c r="P45" s="3">
        <f t="shared" si="6"/>
        <v>0</v>
      </c>
      <c r="Q45" s="3">
        <f t="shared" si="6"/>
        <v>11</v>
      </c>
      <c r="R45" s="3">
        <f t="shared" si="6"/>
        <v>6</v>
      </c>
      <c r="S45" s="3">
        <f t="shared" si="6"/>
        <v>6</v>
      </c>
      <c r="T45" s="3">
        <f t="shared" si="6"/>
        <v>1</v>
      </c>
      <c r="U45" s="3">
        <f t="shared" si="6"/>
        <v>0</v>
      </c>
      <c r="V45" s="3">
        <f t="shared" si="6"/>
        <v>20</v>
      </c>
      <c r="W45" s="25" t="s">
        <v>39</v>
      </c>
      <c r="X45" s="26"/>
      <c r="Y45" s="8">
        <f>COUNTIF(Y7:Y41,"=3")</f>
        <v>0</v>
      </c>
      <c r="Z45" s="2"/>
    </row>
    <row r="46" spans="2:26" x14ac:dyDescent="0.2">
      <c r="B46" s="27" t="s">
        <v>36</v>
      </c>
      <c r="C46" s="28"/>
      <c r="D46" s="28"/>
      <c r="E46" s="28"/>
      <c r="F46" s="28"/>
      <c r="G46" s="50"/>
      <c r="H46" s="3">
        <f>COUNTIF(H7:H41,"=Н")</f>
        <v>0</v>
      </c>
      <c r="I46" s="3">
        <f t="shared" ref="I46:V46" si="7">COUNTIF(I7:I41,"=Н")</f>
        <v>0</v>
      </c>
      <c r="J46" s="3">
        <f t="shared" si="7"/>
        <v>0</v>
      </c>
      <c r="K46" s="3">
        <f t="shared" si="7"/>
        <v>0</v>
      </c>
      <c r="L46" s="3">
        <f t="shared" si="7"/>
        <v>0</v>
      </c>
      <c r="M46" s="3">
        <f t="shared" si="7"/>
        <v>0</v>
      </c>
      <c r="N46" s="3">
        <f t="shared" si="7"/>
        <v>0</v>
      </c>
      <c r="O46" s="3">
        <f t="shared" si="7"/>
        <v>0</v>
      </c>
      <c r="P46" s="3">
        <f t="shared" si="7"/>
        <v>0</v>
      </c>
      <c r="Q46" s="3">
        <f t="shared" si="7"/>
        <v>0</v>
      </c>
      <c r="R46" s="3">
        <f t="shared" si="7"/>
        <v>0</v>
      </c>
      <c r="S46" s="3">
        <f t="shared" si="7"/>
        <v>0</v>
      </c>
      <c r="T46" s="3">
        <f t="shared" si="7"/>
        <v>0</v>
      </c>
      <c r="U46" s="3">
        <f t="shared" si="7"/>
        <v>0</v>
      </c>
      <c r="V46" s="3">
        <f t="shared" si="7"/>
        <v>0</v>
      </c>
      <c r="W46" s="25" t="s">
        <v>40</v>
      </c>
      <c r="X46" s="26"/>
      <c r="Y46" s="8">
        <f>COUNTIF(Y7:Y41,"=2")</f>
        <v>0</v>
      </c>
      <c r="Z46" s="2"/>
    </row>
  </sheetData>
  <sheetProtection selectLockedCells="1"/>
  <mergeCells count="33">
    <mergeCell ref="Y1:Y6"/>
    <mergeCell ref="Z1:Z6"/>
    <mergeCell ref="H2:H5"/>
    <mergeCell ref="I2:I5"/>
    <mergeCell ref="J2:J5"/>
    <mergeCell ref="K2:K5"/>
    <mergeCell ref="L2:L5"/>
    <mergeCell ref="M2:M5"/>
    <mergeCell ref="H1:V1"/>
    <mergeCell ref="N2:N5"/>
    <mergeCell ref="O2:O5"/>
    <mergeCell ref="P2:P5"/>
    <mergeCell ref="Q2:Q5"/>
    <mergeCell ref="B43:G43"/>
    <mergeCell ref="W1:W6"/>
    <mergeCell ref="X1:X6"/>
    <mergeCell ref="B1:B6"/>
    <mergeCell ref="C1:C6"/>
    <mergeCell ref="D1:D6"/>
    <mergeCell ref="E1:E6"/>
    <mergeCell ref="G1:G6"/>
    <mergeCell ref="W43:X43"/>
    <mergeCell ref="R2:S5"/>
    <mergeCell ref="T2:T5"/>
    <mergeCell ref="U2:U5"/>
    <mergeCell ref="V2:V5"/>
    <mergeCell ref="F1:F6"/>
    <mergeCell ref="B44:G44"/>
    <mergeCell ref="W44:X44"/>
    <mergeCell ref="B45:G45"/>
    <mergeCell ref="W45:X45"/>
    <mergeCell ref="B46:G46"/>
    <mergeCell ref="W46:X4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6"/>
  <sheetViews>
    <sheetView topLeftCell="A6" zoomScale="85" zoomScaleNormal="85" workbookViewId="0">
      <selection activeCell="W30" sqref="W30:Z30"/>
    </sheetView>
  </sheetViews>
  <sheetFormatPr defaultRowHeight="12.75" x14ac:dyDescent="0.2"/>
  <cols>
    <col min="1" max="1" width="3.85546875" style="1" customWidth="1"/>
    <col min="2" max="7" width="9.140625" style="1"/>
    <col min="8" max="8" width="10.28515625" style="1" customWidth="1"/>
    <col min="9" max="9" width="10.85546875" style="1" customWidth="1"/>
    <col min="10" max="10" width="15" style="1" customWidth="1"/>
    <col min="11" max="11" width="10.28515625" style="1" customWidth="1"/>
    <col min="12" max="12" width="9.140625" style="1"/>
    <col min="13" max="13" width="8" style="1" customWidth="1"/>
    <col min="14" max="14" width="9.140625" style="1"/>
    <col min="15" max="15" width="11.85546875" style="1" customWidth="1"/>
    <col min="16" max="17" width="9.140625" style="1"/>
    <col min="18" max="18" width="7.42578125" style="1" customWidth="1"/>
    <col min="19" max="19" width="7" style="1" customWidth="1"/>
    <col min="20" max="22" width="9.140625" style="1"/>
    <col min="23" max="25" width="9.140625" style="1" customWidth="1"/>
    <col min="26" max="26" width="15.42578125" style="1" customWidth="1"/>
    <col min="27" max="16384" width="9.140625" style="1"/>
  </cols>
  <sheetData>
    <row r="1" spans="2:26" ht="12.75" customHeight="1" x14ac:dyDescent="0.2">
      <c r="B1" s="29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59</v>
      </c>
      <c r="H1" s="35" t="s">
        <v>5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43" t="s">
        <v>29</v>
      </c>
      <c r="X1" s="43" t="s">
        <v>30</v>
      </c>
      <c r="Y1" s="40" t="s">
        <v>6</v>
      </c>
      <c r="Z1" s="40" t="s">
        <v>7</v>
      </c>
    </row>
    <row r="2" spans="2:26" x14ac:dyDescent="0.2">
      <c r="B2" s="30"/>
      <c r="C2" s="33"/>
      <c r="D2" s="33"/>
      <c r="E2" s="33"/>
      <c r="F2" s="33"/>
      <c r="G2" s="33"/>
      <c r="H2" s="37" t="s">
        <v>8</v>
      </c>
      <c r="I2" s="37" t="s">
        <v>8</v>
      </c>
      <c r="J2" s="37" t="s">
        <v>32</v>
      </c>
      <c r="K2" s="37" t="s">
        <v>9</v>
      </c>
      <c r="L2" s="37" t="s">
        <v>10</v>
      </c>
      <c r="M2" s="37" t="s">
        <v>11</v>
      </c>
      <c r="N2" s="37" t="s">
        <v>12</v>
      </c>
      <c r="O2" s="37" t="s">
        <v>13</v>
      </c>
      <c r="P2" s="37" t="s">
        <v>8</v>
      </c>
      <c r="Q2" s="37" t="s">
        <v>14</v>
      </c>
      <c r="R2" s="44" t="s">
        <v>15</v>
      </c>
      <c r="S2" s="45"/>
      <c r="T2" s="37" t="s">
        <v>28</v>
      </c>
      <c r="U2" s="37" t="s">
        <v>16</v>
      </c>
      <c r="V2" s="44" t="s">
        <v>15</v>
      </c>
      <c r="W2" s="43"/>
      <c r="X2" s="43"/>
      <c r="Y2" s="41"/>
      <c r="Z2" s="41"/>
    </row>
    <row r="3" spans="2:26" x14ac:dyDescent="0.2">
      <c r="B3" s="30"/>
      <c r="C3" s="33"/>
      <c r="D3" s="33"/>
      <c r="E3" s="33"/>
      <c r="F3" s="33"/>
      <c r="G3" s="33"/>
      <c r="H3" s="38"/>
      <c r="I3" s="38"/>
      <c r="J3" s="38"/>
      <c r="K3" s="38"/>
      <c r="L3" s="38"/>
      <c r="M3" s="38"/>
      <c r="N3" s="38"/>
      <c r="O3" s="38"/>
      <c r="P3" s="38"/>
      <c r="Q3" s="38"/>
      <c r="R3" s="46"/>
      <c r="S3" s="47"/>
      <c r="T3" s="38"/>
      <c r="U3" s="38"/>
      <c r="V3" s="46"/>
      <c r="W3" s="43"/>
      <c r="X3" s="43"/>
      <c r="Y3" s="41"/>
      <c r="Z3" s="41"/>
    </row>
    <row r="4" spans="2:26" x14ac:dyDescent="0.2">
      <c r="B4" s="30"/>
      <c r="C4" s="33"/>
      <c r="D4" s="33"/>
      <c r="E4" s="33"/>
      <c r="F4" s="33"/>
      <c r="G4" s="33"/>
      <c r="H4" s="38"/>
      <c r="I4" s="38"/>
      <c r="J4" s="38"/>
      <c r="K4" s="38"/>
      <c r="L4" s="38"/>
      <c r="M4" s="38"/>
      <c r="N4" s="38"/>
      <c r="O4" s="38"/>
      <c r="P4" s="38"/>
      <c r="Q4" s="38"/>
      <c r="R4" s="46"/>
      <c r="S4" s="47"/>
      <c r="T4" s="38"/>
      <c r="U4" s="38"/>
      <c r="V4" s="46"/>
      <c r="W4" s="43"/>
      <c r="X4" s="43"/>
      <c r="Y4" s="41"/>
      <c r="Z4" s="41"/>
    </row>
    <row r="5" spans="2:26" ht="123.75" customHeight="1" x14ac:dyDescent="0.2">
      <c r="B5" s="30"/>
      <c r="C5" s="33"/>
      <c r="D5" s="33"/>
      <c r="E5" s="33"/>
      <c r="F5" s="33"/>
      <c r="G5" s="33"/>
      <c r="H5" s="39"/>
      <c r="I5" s="39"/>
      <c r="J5" s="39"/>
      <c r="K5" s="39"/>
      <c r="L5" s="39"/>
      <c r="M5" s="39"/>
      <c r="N5" s="39"/>
      <c r="O5" s="39"/>
      <c r="P5" s="39"/>
      <c r="Q5" s="39"/>
      <c r="R5" s="48"/>
      <c r="S5" s="49"/>
      <c r="T5" s="39"/>
      <c r="U5" s="39"/>
      <c r="V5" s="48"/>
      <c r="W5" s="43"/>
      <c r="X5" s="43"/>
      <c r="Y5" s="41"/>
      <c r="Z5" s="41"/>
    </row>
    <row r="6" spans="2:26" x14ac:dyDescent="0.2">
      <c r="B6" s="31"/>
      <c r="C6" s="34"/>
      <c r="D6" s="34"/>
      <c r="E6" s="34"/>
      <c r="F6" s="34"/>
      <c r="G6" s="34"/>
      <c r="H6" s="4">
        <v>1</v>
      </c>
      <c r="I6" s="4">
        <v>2</v>
      </c>
      <c r="J6" s="4">
        <v>3</v>
      </c>
      <c r="K6" s="4">
        <v>4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  <c r="S6" s="4" t="s">
        <v>24</v>
      </c>
      <c r="T6" s="4" t="s">
        <v>25</v>
      </c>
      <c r="U6" s="4" t="s">
        <v>26</v>
      </c>
      <c r="V6" s="5" t="s">
        <v>27</v>
      </c>
      <c r="W6" s="43"/>
      <c r="X6" s="43"/>
      <c r="Y6" s="42"/>
      <c r="Z6" s="42"/>
    </row>
    <row r="7" spans="2:26" ht="15" x14ac:dyDescent="0.25">
      <c r="B7" s="3">
        <v>1</v>
      </c>
      <c r="C7" s="21" t="s">
        <v>203</v>
      </c>
      <c r="D7" s="23">
        <v>0</v>
      </c>
      <c r="E7" s="23" t="s">
        <v>232</v>
      </c>
      <c r="F7" s="24">
        <v>3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3"/>
      <c r="X7" s="3"/>
      <c r="Y7" s="3"/>
      <c r="Z7" s="3"/>
    </row>
    <row r="8" spans="2:26" ht="15" x14ac:dyDescent="0.25">
      <c r="B8" s="3">
        <v>2</v>
      </c>
      <c r="C8" s="21" t="s">
        <v>204</v>
      </c>
      <c r="D8" s="23">
        <v>1</v>
      </c>
      <c r="E8" s="23" t="s">
        <v>234</v>
      </c>
      <c r="F8" s="24">
        <v>4</v>
      </c>
      <c r="G8" s="24">
        <v>4</v>
      </c>
      <c r="H8" s="24">
        <v>1</v>
      </c>
      <c r="I8" s="24">
        <v>1</v>
      </c>
      <c r="J8" s="24">
        <v>1</v>
      </c>
      <c r="K8" s="24">
        <v>0</v>
      </c>
      <c r="L8" s="24">
        <v>1</v>
      </c>
      <c r="M8" s="24">
        <v>1</v>
      </c>
      <c r="N8" s="24">
        <v>1</v>
      </c>
      <c r="O8" s="24">
        <v>0</v>
      </c>
      <c r="P8" s="24">
        <v>1</v>
      </c>
      <c r="Q8" s="24">
        <v>0</v>
      </c>
      <c r="R8" s="24">
        <v>1</v>
      </c>
      <c r="S8" s="24">
        <v>1</v>
      </c>
      <c r="T8" s="24">
        <v>1</v>
      </c>
      <c r="U8" s="24">
        <v>2</v>
      </c>
      <c r="V8" s="24">
        <v>0</v>
      </c>
      <c r="W8" s="3">
        <f t="shared" ref="W8:W31" si="0">SUM(H8:V8)</f>
        <v>12</v>
      </c>
      <c r="X8" s="3">
        <f t="shared" ref="X8:X31" si="1">SUM(H8:U8)</f>
        <v>12</v>
      </c>
      <c r="Y8" s="3">
        <f t="shared" ref="Y8:Y31" si="2">IF(W8&lt;=5,2,IF(W8&lt;=9,3,IF(W8&lt;=14,4,5)))</f>
        <v>4</v>
      </c>
      <c r="Z8" s="3" t="str">
        <f t="shared" ref="Z8:Z42" si="3">IF(Y8=2,"критический",IF(Y8=3,"низкий",IF(Y8=4,"средний","высокий")))</f>
        <v>средний</v>
      </c>
    </row>
    <row r="9" spans="2:26" ht="15" x14ac:dyDescent="0.25">
      <c r="B9" s="3">
        <v>3</v>
      </c>
      <c r="C9" s="21" t="s">
        <v>205</v>
      </c>
      <c r="D9" s="23">
        <v>1</v>
      </c>
      <c r="E9" s="23" t="s">
        <v>232</v>
      </c>
      <c r="F9" s="24">
        <v>3</v>
      </c>
      <c r="G9" s="24">
        <v>1</v>
      </c>
      <c r="H9" s="24">
        <v>1</v>
      </c>
      <c r="I9" s="24">
        <v>1</v>
      </c>
      <c r="J9" s="24">
        <v>2</v>
      </c>
      <c r="K9" s="24">
        <v>0</v>
      </c>
      <c r="L9" s="24">
        <v>1</v>
      </c>
      <c r="M9" s="24">
        <v>1</v>
      </c>
      <c r="N9" s="24">
        <v>0</v>
      </c>
      <c r="O9" s="24">
        <v>1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2</v>
      </c>
      <c r="V9" s="24">
        <v>0</v>
      </c>
      <c r="W9" s="3">
        <f t="shared" si="0"/>
        <v>9</v>
      </c>
      <c r="X9" s="3">
        <f t="shared" si="1"/>
        <v>9</v>
      </c>
      <c r="Y9" s="3">
        <f t="shared" si="2"/>
        <v>3</v>
      </c>
      <c r="Z9" s="3" t="str">
        <f t="shared" si="3"/>
        <v>низкий</v>
      </c>
    </row>
    <row r="10" spans="2:26" ht="15" x14ac:dyDescent="0.25">
      <c r="B10" s="3">
        <v>4</v>
      </c>
      <c r="C10" s="21" t="s">
        <v>206</v>
      </c>
      <c r="D10" s="23">
        <v>1</v>
      </c>
      <c r="E10" s="23" t="s">
        <v>232</v>
      </c>
      <c r="F10" s="24">
        <v>4</v>
      </c>
      <c r="G10" s="24">
        <v>1</v>
      </c>
      <c r="H10" s="24">
        <v>1</v>
      </c>
      <c r="I10" s="24">
        <v>1</v>
      </c>
      <c r="J10" s="24">
        <v>2</v>
      </c>
      <c r="K10" s="24">
        <v>1</v>
      </c>
      <c r="L10" s="24">
        <v>1</v>
      </c>
      <c r="M10" s="24">
        <v>1</v>
      </c>
      <c r="N10" s="24">
        <v>1</v>
      </c>
      <c r="O10" s="24">
        <v>1</v>
      </c>
      <c r="P10" s="24">
        <v>0</v>
      </c>
      <c r="Q10" s="24">
        <v>0</v>
      </c>
      <c r="R10" s="24">
        <v>1</v>
      </c>
      <c r="S10" s="24">
        <v>1</v>
      </c>
      <c r="T10" s="24">
        <v>2</v>
      </c>
      <c r="U10" s="24">
        <v>2</v>
      </c>
      <c r="V10" s="24">
        <v>2</v>
      </c>
      <c r="W10" s="3">
        <f t="shared" si="0"/>
        <v>17</v>
      </c>
      <c r="X10" s="3">
        <f t="shared" si="1"/>
        <v>15</v>
      </c>
      <c r="Y10" s="3">
        <f t="shared" si="2"/>
        <v>5</v>
      </c>
      <c r="Z10" s="3" t="str">
        <f t="shared" si="3"/>
        <v>высокий</v>
      </c>
    </row>
    <row r="11" spans="2:26" ht="15" x14ac:dyDescent="0.25">
      <c r="B11" s="3">
        <v>5</v>
      </c>
      <c r="C11" s="21" t="s">
        <v>207</v>
      </c>
      <c r="D11" s="23">
        <v>1</v>
      </c>
      <c r="E11" s="23" t="s">
        <v>106</v>
      </c>
      <c r="F11" s="24">
        <v>5</v>
      </c>
      <c r="G11" s="24">
        <v>3</v>
      </c>
      <c r="H11" s="24">
        <v>1</v>
      </c>
      <c r="I11" s="24">
        <v>0</v>
      </c>
      <c r="J11" s="24">
        <v>2</v>
      </c>
      <c r="K11" s="24">
        <v>1</v>
      </c>
      <c r="L11" s="24">
        <v>1</v>
      </c>
      <c r="M11" s="24">
        <v>1</v>
      </c>
      <c r="N11" s="24">
        <v>1</v>
      </c>
      <c r="O11" s="24">
        <v>1</v>
      </c>
      <c r="P11" s="24">
        <v>1</v>
      </c>
      <c r="Q11" s="24">
        <v>2</v>
      </c>
      <c r="R11" s="24">
        <v>1</v>
      </c>
      <c r="S11" s="24">
        <v>1</v>
      </c>
      <c r="T11" s="24">
        <v>2</v>
      </c>
      <c r="U11" s="24">
        <v>0</v>
      </c>
      <c r="V11" s="24">
        <v>0</v>
      </c>
      <c r="W11" s="3">
        <f t="shared" si="0"/>
        <v>15</v>
      </c>
      <c r="X11" s="3">
        <f t="shared" si="1"/>
        <v>15</v>
      </c>
      <c r="Y11" s="3">
        <f t="shared" si="2"/>
        <v>5</v>
      </c>
      <c r="Z11" s="3" t="str">
        <f t="shared" si="3"/>
        <v>высокий</v>
      </c>
    </row>
    <row r="12" spans="2:26" ht="15" x14ac:dyDescent="0.25">
      <c r="B12" s="3">
        <v>6</v>
      </c>
      <c r="C12" s="21" t="s">
        <v>208</v>
      </c>
      <c r="D12" s="23">
        <v>1</v>
      </c>
      <c r="E12" s="23" t="s">
        <v>232</v>
      </c>
      <c r="F12" s="24">
        <v>4</v>
      </c>
      <c r="G12" s="24">
        <v>3</v>
      </c>
      <c r="H12" s="24">
        <v>1</v>
      </c>
      <c r="I12" s="24">
        <v>1</v>
      </c>
      <c r="J12" s="24">
        <v>2</v>
      </c>
      <c r="K12" s="24">
        <v>1</v>
      </c>
      <c r="L12" s="24">
        <v>1</v>
      </c>
      <c r="M12" s="24">
        <v>1</v>
      </c>
      <c r="N12" s="24">
        <v>1</v>
      </c>
      <c r="O12" s="24">
        <v>1</v>
      </c>
      <c r="P12" s="24">
        <v>1</v>
      </c>
      <c r="Q12" s="24">
        <v>2</v>
      </c>
      <c r="R12" s="24">
        <v>1</v>
      </c>
      <c r="S12" s="24">
        <v>1</v>
      </c>
      <c r="T12" s="24">
        <v>2</v>
      </c>
      <c r="U12" s="24">
        <v>2</v>
      </c>
      <c r="V12" s="24">
        <v>2</v>
      </c>
      <c r="W12" s="3">
        <f t="shared" si="0"/>
        <v>20</v>
      </c>
      <c r="X12" s="3">
        <f t="shared" si="1"/>
        <v>18</v>
      </c>
      <c r="Y12" s="3">
        <f t="shared" si="2"/>
        <v>5</v>
      </c>
      <c r="Z12" s="3" t="str">
        <f t="shared" si="3"/>
        <v>высокий</v>
      </c>
    </row>
    <row r="13" spans="2:26" ht="15" x14ac:dyDescent="0.25">
      <c r="B13" s="3">
        <v>7</v>
      </c>
      <c r="C13" s="21" t="s">
        <v>209</v>
      </c>
      <c r="D13" s="23">
        <v>1</v>
      </c>
      <c r="E13" s="23" t="s">
        <v>232</v>
      </c>
      <c r="F13" s="24">
        <v>4</v>
      </c>
      <c r="G13" s="24">
        <v>4</v>
      </c>
      <c r="H13" s="24">
        <v>1</v>
      </c>
      <c r="I13" s="24">
        <v>1</v>
      </c>
      <c r="J13" s="24">
        <v>2</v>
      </c>
      <c r="K13" s="24">
        <v>0</v>
      </c>
      <c r="L13" s="24">
        <v>0</v>
      </c>
      <c r="M13" s="24">
        <v>0</v>
      </c>
      <c r="N13" s="24">
        <v>1</v>
      </c>
      <c r="O13" s="24">
        <v>1</v>
      </c>
      <c r="P13" s="24">
        <v>1</v>
      </c>
      <c r="Q13" s="24">
        <v>0</v>
      </c>
      <c r="R13" s="24">
        <v>0</v>
      </c>
      <c r="S13" s="24">
        <v>0</v>
      </c>
      <c r="T13" s="24">
        <v>1</v>
      </c>
      <c r="U13" s="24">
        <v>2</v>
      </c>
      <c r="V13" s="24">
        <v>0</v>
      </c>
      <c r="W13" s="3">
        <f t="shared" si="0"/>
        <v>10</v>
      </c>
      <c r="X13" s="3">
        <f t="shared" si="1"/>
        <v>10</v>
      </c>
      <c r="Y13" s="3">
        <f t="shared" si="2"/>
        <v>4</v>
      </c>
      <c r="Z13" s="3" t="str">
        <f t="shared" si="3"/>
        <v>средний</v>
      </c>
    </row>
    <row r="14" spans="2:26" ht="15" x14ac:dyDescent="0.25">
      <c r="B14" s="3">
        <v>8</v>
      </c>
      <c r="C14" s="21" t="s">
        <v>210</v>
      </c>
      <c r="D14" s="23">
        <v>0</v>
      </c>
      <c r="E14" s="23" t="s">
        <v>232</v>
      </c>
      <c r="F14" s="24">
        <v>4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3"/>
      <c r="X14" s="3"/>
      <c r="Y14" s="3"/>
      <c r="Z14" s="3"/>
    </row>
    <row r="15" spans="2:26" ht="15" x14ac:dyDescent="0.25">
      <c r="B15" s="3">
        <v>9</v>
      </c>
      <c r="C15" s="21" t="s">
        <v>211</v>
      </c>
      <c r="D15" s="23">
        <v>0</v>
      </c>
      <c r="E15" s="23" t="s">
        <v>232</v>
      </c>
      <c r="F15" s="24">
        <v>3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3"/>
      <c r="X15" s="3"/>
      <c r="Y15" s="3"/>
      <c r="Z15" s="3"/>
    </row>
    <row r="16" spans="2:26" ht="15" x14ac:dyDescent="0.25">
      <c r="B16" s="3">
        <v>10</v>
      </c>
      <c r="C16" s="21" t="s">
        <v>212</v>
      </c>
      <c r="D16" s="23">
        <v>1</v>
      </c>
      <c r="E16" s="23" t="s">
        <v>232</v>
      </c>
      <c r="F16" s="24">
        <v>4</v>
      </c>
      <c r="G16" s="24">
        <v>3</v>
      </c>
      <c r="H16" s="24">
        <v>1</v>
      </c>
      <c r="I16" s="24">
        <v>1</v>
      </c>
      <c r="J16" s="24">
        <v>2</v>
      </c>
      <c r="K16" s="2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0</v>
      </c>
      <c r="Q16" s="24">
        <v>2</v>
      </c>
      <c r="R16" s="24">
        <v>0</v>
      </c>
      <c r="S16" s="24">
        <v>0</v>
      </c>
      <c r="T16" s="24">
        <v>2</v>
      </c>
      <c r="U16" s="24">
        <v>2</v>
      </c>
      <c r="V16" s="24">
        <v>0</v>
      </c>
      <c r="W16" s="3">
        <f t="shared" si="0"/>
        <v>15</v>
      </c>
      <c r="X16" s="3">
        <f t="shared" si="1"/>
        <v>15</v>
      </c>
      <c r="Y16" s="3">
        <f t="shared" si="2"/>
        <v>5</v>
      </c>
      <c r="Z16" s="3" t="str">
        <f t="shared" si="3"/>
        <v>высокий</v>
      </c>
    </row>
    <row r="17" spans="2:26" ht="15" x14ac:dyDescent="0.25">
      <c r="B17" s="3">
        <v>11</v>
      </c>
      <c r="C17" s="21" t="s">
        <v>213</v>
      </c>
      <c r="D17" s="23">
        <v>1</v>
      </c>
      <c r="E17" s="23" t="s">
        <v>232</v>
      </c>
      <c r="F17" s="24">
        <v>4</v>
      </c>
      <c r="G17" s="24">
        <v>2</v>
      </c>
      <c r="H17" s="24">
        <v>1</v>
      </c>
      <c r="I17" s="24">
        <v>1</v>
      </c>
      <c r="J17" s="24">
        <v>2</v>
      </c>
      <c r="K17" s="24">
        <v>0</v>
      </c>
      <c r="L17" s="24">
        <v>1</v>
      </c>
      <c r="M17" s="24">
        <v>1</v>
      </c>
      <c r="N17" s="24">
        <v>1</v>
      </c>
      <c r="O17" s="24">
        <v>1</v>
      </c>
      <c r="P17" s="24">
        <v>1</v>
      </c>
      <c r="Q17" s="24">
        <v>2</v>
      </c>
      <c r="R17" s="24">
        <v>0</v>
      </c>
      <c r="S17" s="24">
        <v>0</v>
      </c>
      <c r="T17" s="24">
        <v>2</v>
      </c>
      <c r="U17" s="24">
        <v>1</v>
      </c>
      <c r="V17" s="24">
        <v>0</v>
      </c>
      <c r="W17" s="3">
        <f t="shared" si="0"/>
        <v>14</v>
      </c>
      <c r="X17" s="3">
        <f t="shared" si="1"/>
        <v>14</v>
      </c>
      <c r="Y17" s="3">
        <f t="shared" si="2"/>
        <v>4</v>
      </c>
      <c r="Z17" s="3" t="str">
        <f t="shared" si="3"/>
        <v>средний</v>
      </c>
    </row>
    <row r="18" spans="2:26" ht="15" x14ac:dyDescent="0.25">
      <c r="B18" s="3">
        <v>12</v>
      </c>
      <c r="C18" s="21" t="s">
        <v>214</v>
      </c>
      <c r="D18" s="23">
        <v>1</v>
      </c>
      <c r="E18" s="23" t="s">
        <v>232</v>
      </c>
      <c r="F18" s="24">
        <v>4</v>
      </c>
      <c r="G18" s="24">
        <v>2</v>
      </c>
      <c r="H18" s="24">
        <v>1</v>
      </c>
      <c r="I18" s="24">
        <v>1</v>
      </c>
      <c r="J18" s="24">
        <v>2</v>
      </c>
      <c r="K18" s="24">
        <v>1</v>
      </c>
      <c r="L18" s="24">
        <v>1</v>
      </c>
      <c r="M18" s="24">
        <v>0</v>
      </c>
      <c r="N18" s="24">
        <v>1</v>
      </c>
      <c r="O18" s="24">
        <v>1</v>
      </c>
      <c r="P18" s="24">
        <v>1</v>
      </c>
      <c r="Q18" s="24">
        <v>0</v>
      </c>
      <c r="R18" s="24">
        <v>0</v>
      </c>
      <c r="S18" s="24">
        <v>0</v>
      </c>
      <c r="T18" s="24">
        <v>2</v>
      </c>
      <c r="U18" s="24">
        <v>1</v>
      </c>
      <c r="V18" s="24">
        <v>0</v>
      </c>
      <c r="W18" s="3">
        <f t="shared" si="0"/>
        <v>12</v>
      </c>
      <c r="X18" s="3">
        <f t="shared" si="1"/>
        <v>12</v>
      </c>
      <c r="Y18" s="3">
        <f t="shared" si="2"/>
        <v>4</v>
      </c>
      <c r="Z18" s="3" t="str">
        <f t="shared" si="3"/>
        <v>средний</v>
      </c>
    </row>
    <row r="19" spans="2:26" ht="15" x14ac:dyDescent="0.25">
      <c r="B19" s="3">
        <v>13</v>
      </c>
      <c r="C19" s="21" t="s">
        <v>215</v>
      </c>
      <c r="D19" s="23">
        <v>1</v>
      </c>
      <c r="E19" s="23" t="s">
        <v>237</v>
      </c>
      <c r="F19" s="24">
        <v>5</v>
      </c>
      <c r="G19" s="24">
        <v>2</v>
      </c>
      <c r="H19" s="24">
        <v>1</v>
      </c>
      <c r="I19" s="24">
        <v>1</v>
      </c>
      <c r="J19" s="24">
        <v>2</v>
      </c>
      <c r="K19" s="24">
        <v>0</v>
      </c>
      <c r="L19" s="24">
        <v>1</v>
      </c>
      <c r="M19" s="24">
        <v>1</v>
      </c>
      <c r="N19" s="24">
        <v>1</v>
      </c>
      <c r="O19" s="24">
        <v>1</v>
      </c>
      <c r="P19" s="24">
        <v>1</v>
      </c>
      <c r="Q19" s="24">
        <v>2</v>
      </c>
      <c r="R19" s="24">
        <v>0</v>
      </c>
      <c r="S19" s="24">
        <v>0</v>
      </c>
      <c r="T19" s="24">
        <v>2</v>
      </c>
      <c r="U19" s="24">
        <v>1</v>
      </c>
      <c r="V19" s="24">
        <v>0</v>
      </c>
      <c r="W19" s="3">
        <f t="shared" si="0"/>
        <v>14</v>
      </c>
      <c r="X19" s="3">
        <f t="shared" si="1"/>
        <v>14</v>
      </c>
      <c r="Y19" s="3">
        <f t="shared" si="2"/>
        <v>4</v>
      </c>
      <c r="Z19" s="3" t="str">
        <f t="shared" si="3"/>
        <v>средний</v>
      </c>
    </row>
    <row r="20" spans="2:26" ht="15" x14ac:dyDescent="0.25">
      <c r="B20" s="3">
        <v>14</v>
      </c>
      <c r="C20" s="21" t="s">
        <v>216</v>
      </c>
      <c r="D20" s="23">
        <v>1</v>
      </c>
      <c r="E20" s="23" t="s">
        <v>106</v>
      </c>
      <c r="F20" s="24">
        <v>4</v>
      </c>
      <c r="G20" s="24">
        <v>1</v>
      </c>
      <c r="H20" s="24">
        <v>1</v>
      </c>
      <c r="I20" s="24">
        <v>0</v>
      </c>
      <c r="J20" s="24">
        <v>2</v>
      </c>
      <c r="K20" s="24">
        <v>1</v>
      </c>
      <c r="L20" s="24">
        <v>1</v>
      </c>
      <c r="M20" s="24">
        <v>0</v>
      </c>
      <c r="N20" s="24">
        <v>1</v>
      </c>
      <c r="O20" s="24">
        <v>1</v>
      </c>
      <c r="P20" s="24">
        <v>1</v>
      </c>
      <c r="Q20" s="24">
        <v>0</v>
      </c>
      <c r="R20" s="24">
        <v>1</v>
      </c>
      <c r="S20" s="24">
        <v>1</v>
      </c>
      <c r="T20" s="24">
        <v>2</v>
      </c>
      <c r="U20" s="24">
        <v>2</v>
      </c>
      <c r="V20" s="24">
        <v>0</v>
      </c>
      <c r="W20" s="3">
        <f t="shared" si="0"/>
        <v>14</v>
      </c>
      <c r="X20" s="3">
        <f t="shared" si="1"/>
        <v>14</v>
      </c>
      <c r="Y20" s="3">
        <f t="shared" si="2"/>
        <v>4</v>
      </c>
      <c r="Z20" s="3" t="str">
        <f t="shared" si="3"/>
        <v>средний</v>
      </c>
    </row>
    <row r="21" spans="2:26" ht="15" x14ac:dyDescent="0.25">
      <c r="B21" s="3">
        <v>15</v>
      </c>
      <c r="C21" s="21" t="s">
        <v>217</v>
      </c>
      <c r="D21" s="23">
        <v>1</v>
      </c>
      <c r="E21" s="23" t="s">
        <v>232</v>
      </c>
      <c r="F21" s="24">
        <v>4</v>
      </c>
      <c r="G21" s="24">
        <v>4</v>
      </c>
      <c r="H21" s="24">
        <v>1</v>
      </c>
      <c r="I21" s="24">
        <v>1</v>
      </c>
      <c r="J21" s="24">
        <v>2</v>
      </c>
      <c r="K21" s="24">
        <v>1</v>
      </c>
      <c r="L21" s="24">
        <v>0</v>
      </c>
      <c r="M21" s="24">
        <v>1</v>
      </c>
      <c r="N21" s="24">
        <v>1</v>
      </c>
      <c r="O21" s="24">
        <v>1</v>
      </c>
      <c r="P21" s="24">
        <v>1</v>
      </c>
      <c r="Q21" s="24">
        <v>2</v>
      </c>
      <c r="R21" s="24">
        <v>0</v>
      </c>
      <c r="S21" s="24">
        <v>0</v>
      </c>
      <c r="T21" s="24">
        <v>2</v>
      </c>
      <c r="U21" s="24">
        <v>2</v>
      </c>
      <c r="V21" s="24">
        <v>0</v>
      </c>
      <c r="W21" s="3">
        <f t="shared" si="0"/>
        <v>15</v>
      </c>
      <c r="X21" s="3">
        <f t="shared" si="1"/>
        <v>15</v>
      </c>
      <c r="Y21" s="3">
        <f t="shared" si="2"/>
        <v>5</v>
      </c>
      <c r="Z21" s="3" t="str">
        <f t="shared" si="3"/>
        <v>высокий</v>
      </c>
    </row>
    <row r="22" spans="2:26" ht="15" x14ac:dyDescent="0.25">
      <c r="B22" s="3">
        <v>16</v>
      </c>
      <c r="C22" s="21" t="s">
        <v>218</v>
      </c>
      <c r="D22" s="23">
        <v>1</v>
      </c>
      <c r="E22" s="23" t="s">
        <v>232</v>
      </c>
      <c r="F22" s="24">
        <v>4</v>
      </c>
      <c r="G22" s="24">
        <v>2</v>
      </c>
      <c r="H22" s="24">
        <v>1</v>
      </c>
      <c r="I22" s="24">
        <v>1</v>
      </c>
      <c r="J22" s="24">
        <v>0</v>
      </c>
      <c r="K22" s="24">
        <v>0</v>
      </c>
      <c r="L22" s="24">
        <v>1</v>
      </c>
      <c r="M22" s="24">
        <v>1</v>
      </c>
      <c r="N22" s="24">
        <v>1</v>
      </c>
      <c r="O22" s="24">
        <v>1</v>
      </c>
      <c r="P22" s="24">
        <v>1</v>
      </c>
      <c r="Q22" s="24">
        <v>0</v>
      </c>
      <c r="R22" s="24">
        <v>0</v>
      </c>
      <c r="S22" s="24">
        <v>0</v>
      </c>
      <c r="T22" s="24">
        <v>1</v>
      </c>
      <c r="U22" s="24">
        <v>2</v>
      </c>
      <c r="V22" s="24">
        <v>0</v>
      </c>
      <c r="W22" s="3">
        <f t="shared" si="0"/>
        <v>10</v>
      </c>
      <c r="X22" s="3">
        <f t="shared" si="1"/>
        <v>10</v>
      </c>
      <c r="Y22" s="3">
        <f t="shared" si="2"/>
        <v>4</v>
      </c>
      <c r="Z22" s="3" t="str">
        <f t="shared" si="3"/>
        <v>средний</v>
      </c>
    </row>
    <row r="23" spans="2:26" ht="15" x14ac:dyDescent="0.25">
      <c r="B23" s="3">
        <v>17</v>
      </c>
      <c r="C23" s="21" t="s">
        <v>219</v>
      </c>
      <c r="D23" s="23">
        <v>1</v>
      </c>
      <c r="E23" s="23" t="s">
        <v>232</v>
      </c>
      <c r="F23" s="24">
        <v>4</v>
      </c>
      <c r="G23" s="24">
        <v>4</v>
      </c>
      <c r="H23" s="24">
        <v>1</v>
      </c>
      <c r="I23" s="24">
        <v>0</v>
      </c>
      <c r="J23" s="24">
        <v>2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1</v>
      </c>
      <c r="Q23" s="24">
        <v>2</v>
      </c>
      <c r="R23" s="24">
        <v>1</v>
      </c>
      <c r="S23" s="24">
        <v>1</v>
      </c>
      <c r="T23" s="24">
        <v>2</v>
      </c>
      <c r="U23" s="24">
        <v>2</v>
      </c>
      <c r="V23" s="24">
        <v>2</v>
      </c>
      <c r="W23" s="3">
        <f t="shared" si="0"/>
        <v>19</v>
      </c>
      <c r="X23" s="3">
        <f t="shared" si="1"/>
        <v>17</v>
      </c>
      <c r="Y23" s="3">
        <f t="shared" si="2"/>
        <v>5</v>
      </c>
      <c r="Z23" s="3" t="str">
        <f t="shared" si="3"/>
        <v>высокий</v>
      </c>
    </row>
    <row r="24" spans="2:26" ht="15" x14ac:dyDescent="0.25">
      <c r="B24" s="3">
        <v>18</v>
      </c>
      <c r="C24" s="21" t="s">
        <v>220</v>
      </c>
      <c r="D24" s="23">
        <v>0</v>
      </c>
      <c r="E24" s="23" t="s">
        <v>232</v>
      </c>
      <c r="F24" s="24">
        <v>3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3"/>
      <c r="X24" s="3"/>
      <c r="Y24" s="3"/>
      <c r="Z24" s="3"/>
    </row>
    <row r="25" spans="2:26" ht="15" x14ac:dyDescent="0.25">
      <c r="B25" s="3">
        <v>19</v>
      </c>
      <c r="C25" s="21" t="s">
        <v>221</v>
      </c>
      <c r="D25" s="23">
        <v>1</v>
      </c>
      <c r="E25" s="23" t="s">
        <v>106</v>
      </c>
      <c r="F25" s="24">
        <v>4</v>
      </c>
      <c r="G25" s="24">
        <v>3</v>
      </c>
      <c r="H25" s="24">
        <v>1</v>
      </c>
      <c r="I25" s="24">
        <v>1</v>
      </c>
      <c r="J25" s="24">
        <v>0</v>
      </c>
      <c r="K25" s="24">
        <v>0</v>
      </c>
      <c r="L25" s="24">
        <v>1</v>
      </c>
      <c r="M25" s="24">
        <v>1</v>
      </c>
      <c r="N25" s="24">
        <v>1</v>
      </c>
      <c r="O25" s="24">
        <v>1</v>
      </c>
      <c r="P25" s="24">
        <v>1</v>
      </c>
      <c r="Q25" s="24">
        <v>0</v>
      </c>
      <c r="R25" s="24">
        <v>0</v>
      </c>
      <c r="S25" s="24">
        <v>0</v>
      </c>
      <c r="T25" s="24">
        <v>2</v>
      </c>
      <c r="U25" s="24">
        <v>2</v>
      </c>
      <c r="V25" s="24">
        <v>0</v>
      </c>
      <c r="W25" s="3">
        <f t="shared" si="0"/>
        <v>11</v>
      </c>
      <c r="X25" s="3">
        <f t="shared" si="1"/>
        <v>11</v>
      </c>
      <c r="Y25" s="3">
        <f t="shared" si="2"/>
        <v>4</v>
      </c>
      <c r="Z25" s="3" t="str">
        <f t="shared" si="3"/>
        <v>средний</v>
      </c>
    </row>
    <row r="26" spans="2:26" ht="15" x14ac:dyDescent="0.25">
      <c r="B26" s="3">
        <v>20</v>
      </c>
      <c r="C26" s="21" t="s">
        <v>222</v>
      </c>
      <c r="D26" s="23">
        <v>1</v>
      </c>
      <c r="E26" s="23" t="s">
        <v>235</v>
      </c>
      <c r="F26" s="24">
        <v>4</v>
      </c>
      <c r="G26" s="24">
        <v>1</v>
      </c>
      <c r="H26" s="24">
        <v>0</v>
      </c>
      <c r="I26" s="24">
        <v>1</v>
      </c>
      <c r="J26" s="24">
        <v>2</v>
      </c>
      <c r="K26" s="24">
        <v>1</v>
      </c>
      <c r="L26" s="24">
        <v>1</v>
      </c>
      <c r="M26" s="24">
        <v>1</v>
      </c>
      <c r="N26" s="24">
        <v>0</v>
      </c>
      <c r="O26" s="24">
        <v>1</v>
      </c>
      <c r="P26" s="24">
        <v>1</v>
      </c>
      <c r="Q26" s="24">
        <v>0</v>
      </c>
      <c r="R26" s="24">
        <v>1</v>
      </c>
      <c r="S26" s="24">
        <v>1</v>
      </c>
      <c r="T26" s="24">
        <v>2</v>
      </c>
      <c r="U26" s="24">
        <v>2</v>
      </c>
      <c r="V26" s="24">
        <v>0</v>
      </c>
      <c r="W26" s="3">
        <f t="shared" si="0"/>
        <v>14</v>
      </c>
      <c r="X26" s="3">
        <f t="shared" si="1"/>
        <v>14</v>
      </c>
      <c r="Y26" s="3">
        <f t="shared" si="2"/>
        <v>4</v>
      </c>
      <c r="Z26" s="3" t="str">
        <f t="shared" si="3"/>
        <v>средний</v>
      </c>
    </row>
    <row r="27" spans="2:26" ht="15" x14ac:dyDescent="0.25">
      <c r="B27" s="3">
        <v>21</v>
      </c>
      <c r="C27" s="21" t="s">
        <v>223</v>
      </c>
      <c r="D27" s="23">
        <v>1</v>
      </c>
      <c r="E27" s="23" t="s">
        <v>232</v>
      </c>
      <c r="F27" s="24">
        <v>4</v>
      </c>
      <c r="G27" s="24">
        <v>2</v>
      </c>
      <c r="H27" s="24">
        <v>1</v>
      </c>
      <c r="I27" s="24">
        <v>0</v>
      </c>
      <c r="J27" s="24">
        <v>0</v>
      </c>
      <c r="K27" s="24">
        <v>1</v>
      </c>
      <c r="L27" s="24">
        <v>0</v>
      </c>
      <c r="M27" s="24">
        <v>1</v>
      </c>
      <c r="N27" s="24">
        <v>1</v>
      </c>
      <c r="O27" s="24">
        <v>1</v>
      </c>
      <c r="P27" s="24">
        <v>0</v>
      </c>
      <c r="Q27" s="24">
        <v>2</v>
      </c>
      <c r="R27" s="24">
        <v>1</v>
      </c>
      <c r="S27" s="24">
        <v>1</v>
      </c>
      <c r="T27" s="24">
        <v>1</v>
      </c>
      <c r="U27" s="24">
        <v>0</v>
      </c>
      <c r="V27" s="24">
        <v>0</v>
      </c>
      <c r="W27" s="3">
        <f t="shared" si="0"/>
        <v>10</v>
      </c>
      <c r="X27" s="3">
        <f t="shared" si="1"/>
        <v>10</v>
      </c>
      <c r="Y27" s="3">
        <f t="shared" si="2"/>
        <v>4</v>
      </c>
      <c r="Z27" s="3" t="str">
        <f t="shared" si="3"/>
        <v>средний</v>
      </c>
    </row>
    <row r="28" spans="2:26" ht="15" x14ac:dyDescent="0.25">
      <c r="B28" s="3">
        <v>22</v>
      </c>
      <c r="C28" s="21" t="s">
        <v>224</v>
      </c>
      <c r="D28" s="23">
        <v>1</v>
      </c>
      <c r="E28" s="23" t="s">
        <v>232</v>
      </c>
      <c r="F28" s="24">
        <v>4</v>
      </c>
      <c r="G28" s="24">
        <v>1</v>
      </c>
      <c r="H28" s="24">
        <v>1</v>
      </c>
      <c r="I28" s="24">
        <v>1</v>
      </c>
      <c r="J28" s="24">
        <v>2</v>
      </c>
      <c r="K28" s="24">
        <v>1</v>
      </c>
      <c r="L28" s="24">
        <v>1</v>
      </c>
      <c r="M28" s="24">
        <v>1</v>
      </c>
      <c r="N28" s="24">
        <v>1</v>
      </c>
      <c r="O28" s="24">
        <v>1</v>
      </c>
      <c r="P28" s="24">
        <v>1</v>
      </c>
      <c r="Q28" s="24">
        <v>0</v>
      </c>
      <c r="R28" s="24">
        <v>1</v>
      </c>
      <c r="S28" s="24">
        <v>1</v>
      </c>
      <c r="T28" s="24">
        <v>0</v>
      </c>
      <c r="U28" s="24">
        <v>2</v>
      </c>
      <c r="V28" s="24">
        <v>2</v>
      </c>
      <c r="W28" s="3">
        <f t="shared" si="0"/>
        <v>16</v>
      </c>
      <c r="X28" s="3">
        <f t="shared" si="1"/>
        <v>14</v>
      </c>
      <c r="Y28" s="3">
        <f t="shared" si="2"/>
        <v>5</v>
      </c>
      <c r="Z28" s="3" t="str">
        <f t="shared" si="3"/>
        <v>высокий</v>
      </c>
    </row>
    <row r="29" spans="2:26" ht="15" x14ac:dyDescent="0.25">
      <c r="B29" s="3">
        <v>23</v>
      </c>
      <c r="C29" s="21" t="s">
        <v>225</v>
      </c>
      <c r="D29" s="23">
        <v>1</v>
      </c>
      <c r="E29" s="23" t="s">
        <v>232</v>
      </c>
      <c r="F29" s="24">
        <v>3</v>
      </c>
      <c r="G29" s="24">
        <v>2</v>
      </c>
      <c r="H29" s="24">
        <v>1</v>
      </c>
      <c r="I29" s="24">
        <v>1</v>
      </c>
      <c r="J29" s="24">
        <v>2</v>
      </c>
      <c r="K29" s="24">
        <v>0</v>
      </c>
      <c r="L29" s="24">
        <v>1</v>
      </c>
      <c r="M29" s="24">
        <v>1</v>
      </c>
      <c r="N29" s="24">
        <v>1</v>
      </c>
      <c r="O29" s="24">
        <v>1</v>
      </c>
      <c r="P29" s="24">
        <v>1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3">
        <f t="shared" si="0"/>
        <v>9</v>
      </c>
      <c r="X29" s="3">
        <f t="shared" si="1"/>
        <v>9</v>
      </c>
      <c r="Y29" s="3">
        <f t="shared" si="2"/>
        <v>3</v>
      </c>
      <c r="Z29" s="3" t="str">
        <f t="shared" si="3"/>
        <v>низкий</v>
      </c>
    </row>
    <row r="30" spans="2:26" ht="15" x14ac:dyDescent="0.25">
      <c r="B30" s="3">
        <v>24</v>
      </c>
      <c r="C30" s="21" t="s">
        <v>226</v>
      </c>
      <c r="D30" s="23">
        <v>0</v>
      </c>
      <c r="E30" s="23" t="s">
        <v>232</v>
      </c>
      <c r="F30" s="24">
        <v>4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3"/>
      <c r="X30" s="3"/>
      <c r="Y30" s="3"/>
      <c r="Z30" s="3"/>
    </row>
    <row r="31" spans="2:26" ht="15" x14ac:dyDescent="0.25">
      <c r="B31" s="3">
        <v>25</v>
      </c>
      <c r="C31" s="21" t="s">
        <v>227</v>
      </c>
      <c r="D31" s="23">
        <v>1</v>
      </c>
      <c r="E31" s="23" t="s">
        <v>232</v>
      </c>
      <c r="F31" s="24">
        <v>4</v>
      </c>
      <c r="G31" s="24">
        <v>1</v>
      </c>
      <c r="H31" s="24">
        <v>0</v>
      </c>
      <c r="I31" s="24">
        <v>1</v>
      </c>
      <c r="J31" s="24">
        <v>2</v>
      </c>
      <c r="K31" s="24">
        <v>1</v>
      </c>
      <c r="L31" s="24">
        <v>1</v>
      </c>
      <c r="M31" s="24">
        <v>1</v>
      </c>
      <c r="N31" s="24">
        <v>0</v>
      </c>
      <c r="O31" s="24">
        <v>1</v>
      </c>
      <c r="P31" s="24">
        <v>1</v>
      </c>
      <c r="Q31" s="24">
        <v>0</v>
      </c>
      <c r="R31" s="24">
        <v>1</v>
      </c>
      <c r="S31" s="24">
        <v>1</v>
      </c>
      <c r="T31" s="24">
        <v>1</v>
      </c>
      <c r="U31" s="24">
        <v>2</v>
      </c>
      <c r="V31" s="24">
        <v>1</v>
      </c>
      <c r="W31" s="3">
        <f t="shared" si="0"/>
        <v>14</v>
      </c>
      <c r="X31" s="3">
        <f t="shared" si="1"/>
        <v>13</v>
      </c>
      <c r="Y31" s="3">
        <f t="shared" si="2"/>
        <v>4</v>
      </c>
      <c r="Z31" s="3" t="str">
        <f t="shared" si="3"/>
        <v>средний</v>
      </c>
    </row>
    <row r="32" spans="2:26" x14ac:dyDescent="0.2">
      <c r="B32" s="3">
        <v>26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3"/>
      <c r="X32" s="3"/>
      <c r="Y32" s="3"/>
      <c r="Z32" s="3"/>
    </row>
    <row r="33" spans="2:26" x14ac:dyDescent="0.2">
      <c r="B33" s="3">
        <v>27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3"/>
      <c r="X33" s="3"/>
      <c r="Y33" s="3"/>
      <c r="Z33" s="3"/>
    </row>
    <row r="34" spans="2:26" x14ac:dyDescent="0.2">
      <c r="B34" s="3">
        <v>28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3"/>
      <c r="X34" s="3"/>
      <c r="Y34" s="3"/>
      <c r="Z34" s="3"/>
    </row>
    <row r="35" spans="2:26" x14ac:dyDescent="0.2">
      <c r="B35" s="3">
        <v>29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3"/>
      <c r="X35" s="3"/>
      <c r="Y35" s="3"/>
      <c r="Z35" s="3"/>
    </row>
    <row r="36" spans="2:26" x14ac:dyDescent="0.2">
      <c r="B36" s="3">
        <v>30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3"/>
      <c r="X36" s="3"/>
      <c r="Y36" s="3"/>
      <c r="Z36" s="3"/>
    </row>
    <row r="37" spans="2:26" x14ac:dyDescent="0.2">
      <c r="B37" s="3">
        <v>31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3"/>
      <c r="X37" s="3"/>
      <c r="Y37" s="3"/>
      <c r="Z37" s="3"/>
    </row>
    <row r="38" spans="2:26" x14ac:dyDescent="0.2">
      <c r="B38" s="3">
        <v>32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3"/>
      <c r="X38" s="3"/>
      <c r="Y38" s="3"/>
      <c r="Z38" s="3"/>
    </row>
    <row r="39" spans="2:26" x14ac:dyDescent="0.2">
      <c r="B39" s="3">
        <v>33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3"/>
      <c r="X39" s="3"/>
      <c r="Y39" s="3"/>
      <c r="Z39" s="3"/>
    </row>
    <row r="40" spans="2:26" x14ac:dyDescent="0.2">
      <c r="B40" s="3">
        <v>34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3"/>
      <c r="X40" s="3"/>
      <c r="Y40" s="3"/>
      <c r="Z40" s="3"/>
    </row>
    <row r="41" spans="2:26" x14ac:dyDescent="0.2">
      <c r="B41" s="3">
        <v>35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3"/>
      <c r="X41" s="3"/>
      <c r="Y41" s="3"/>
      <c r="Z41" s="3"/>
    </row>
    <row r="42" spans="2:26" x14ac:dyDescent="0.2">
      <c r="B42" s="16" t="s">
        <v>31</v>
      </c>
      <c r="C42" s="17">
        <f>COUNTIF(C7:C41,"*")</f>
        <v>25</v>
      </c>
      <c r="D42" s="6">
        <f>SUM(D7:D41)</f>
        <v>20</v>
      </c>
      <c r="E42" s="7"/>
      <c r="F42" s="7"/>
      <c r="G42" s="7"/>
      <c r="H42" s="6">
        <f>SUM(H7:H41)</f>
        <v>18</v>
      </c>
      <c r="I42" s="6">
        <f t="shared" ref="I42:X42" si="4">SUM(I7:I41)</f>
        <v>16</v>
      </c>
      <c r="J42" s="6">
        <f t="shared" si="4"/>
        <v>33</v>
      </c>
      <c r="K42" s="6">
        <f t="shared" si="4"/>
        <v>12</v>
      </c>
      <c r="L42" s="6">
        <f t="shared" si="4"/>
        <v>17</v>
      </c>
      <c r="M42" s="6">
        <f t="shared" si="4"/>
        <v>17</v>
      </c>
      <c r="N42" s="6">
        <f t="shared" si="4"/>
        <v>17</v>
      </c>
      <c r="O42" s="6">
        <f t="shared" si="4"/>
        <v>19</v>
      </c>
      <c r="P42" s="6">
        <f t="shared" si="4"/>
        <v>16</v>
      </c>
      <c r="Q42" s="6">
        <f t="shared" si="4"/>
        <v>16</v>
      </c>
      <c r="R42" s="6">
        <f t="shared" si="4"/>
        <v>10</v>
      </c>
      <c r="S42" s="6">
        <f t="shared" si="4"/>
        <v>10</v>
      </c>
      <c r="T42" s="6">
        <f t="shared" si="4"/>
        <v>29</v>
      </c>
      <c r="U42" s="6">
        <f t="shared" si="4"/>
        <v>31</v>
      </c>
      <c r="V42" s="6">
        <f t="shared" si="4"/>
        <v>9</v>
      </c>
      <c r="W42" s="6">
        <f t="shared" si="4"/>
        <v>270</v>
      </c>
      <c r="X42" s="6">
        <f t="shared" si="4"/>
        <v>261</v>
      </c>
      <c r="Y42" s="6">
        <f>AVERAGE(Y7:Y41)</f>
        <v>4.25</v>
      </c>
      <c r="Z42" s="6" t="str">
        <f t="shared" si="3"/>
        <v>высокий</v>
      </c>
    </row>
    <row r="43" spans="2:26" x14ac:dyDescent="0.2">
      <c r="B43" s="27" t="s">
        <v>33</v>
      </c>
      <c r="C43" s="28"/>
      <c r="D43" s="28"/>
      <c r="E43" s="28"/>
      <c r="F43" s="28"/>
      <c r="G43" s="50"/>
      <c r="H43" s="2"/>
      <c r="I43" s="2"/>
      <c r="J43" s="3">
        <f>COUNTIF(J7:J41,"=2")</f>
        <v>16</v>
      </c>
      <c r="K43" s="3"/>
      <c r="L43" s="3"/>
      <c r="M43" s="3"/>
      <c r="N43" s="3"/>
      <c r="O43" s="3"/>
      <c r="P43" s="3"/>
      <c r="Q43" s="3">
        <f>COUNTIF(Q7:Q41,"=2")</f>
        <v>8</v>
      </c>
      <c r="R43" s="3"/>
      <c r="S43" s="3"/>
      <c r="T43" s="3">
        <f>COUNTIF(T7:T41,"=2")</f>
        <v>12</v>
      </c>
      <c r="U43" s="3">
        <f>COUNTIF(U7:U41,"=2")</f>
        <v>14</v>
      </c>
      <c r="V43" s="3">
        <f>COUNTIF(V7:V41,"=2")</f>
        <v>4</v>
      </c>
      <c r="W43" s="25" t="s">
        <v>37</v>
      </c>
      <c r="X43" s="26"/>
      <c r="Y43" s="8">
        <f>COUNTIF(Y7:Y41,"=5")</f>
        <v>7</v>
      </c>
      <c r="Z43" s="2"/>
    </row>
    <row r="44" spans="2:26" x14ac:dyDescent="0.2">
      <c r="B44" s="27" t="s">
        <v>34</v>
      </c>
      <c r="C44" s="28"/>
      <c r="D44" s="28"/>
      <c r="E44" s="28"/>
      <c r="F44" s="28"/>
      <c r="G44" s="50"/>
      <c r="H44" s="3">
        <f>COUNTIF(H7:H41,"=1")</f>
        <v>18</v>
      </c>
      <c r="I44" s="3">
        <f>COUNTIF(I7:I41,"=1")</f>
        <v>16</v>
      </c>
      <c r="J44" s="3">
        <f t="shared" ref="J44:V44" si="5">COUNTIF(J7:J41,"=1")</f>
        <v>1</v>
      </c>
      <c r="K44" s="3">
        <f t="shared" si="5"/>
        <v>12</v>
      </c>
      <c r="L44" s="3">
        <f t="shared" si="5"/>
        <v>17</v>
      </c>
      <c r="M44" s="3">
        <f t="shared" si="5"/>
        <v>17</v>
      </c>
      <c r="N44" s="3">
        <f t="shared" si="5"/>
        <v>17</v>
      </c>
      <c r="O44" s="3">
        <f t="shared" si="5"/>
        <v>19</v>
      </c>
      <c r="P44" s="3">
        <f t="shared" si="5"/>
        <v>16</v>
      </c>
      <c r="Q44" s="3">
        <f t="shared" si="5"/>
        <v>0</v>
      </c>
      <c r="R44" s="3">
        <f t="shared" si="5"/>
        <v>10</v>
      </c>
      <c r="S44" s="3">
        <f t="shared" si="5"/>
        <v>10</v>
      </c>
      <c r="T44" s="3">
        <f t="shared" si="5"/>
        <v>5</v>
      </c>
      <c r="U44" s="3">
        <f t="shared" si="5"/>
        <v>3</v>
      </c>
      <c r="V44" s="3">
        <f t="shared" si="5"/>
        <v>1</v>
      </c>
      <c r="W44" s="25" t="s">
        <v>38</v>
      </c>
      <c r="X44" s="26"/>
      <c r="Y44" s="8">
        <f>COUNTIF(Y7:Y41,"=4")</f>
        <v>11</v>
      </c>
      <c r="Z44" s="2"/>
    </row>
    <row r="45" spans="2:26" x14ac:dyDescent="0.2">
      <c r="B45" s="27" t="s">
        <v>35</v>
      </c>
      <c r="C45" s="28"/>
      <c r="D45" s="28"/>
      <c r="E45" s="28"/>
      <c r="F45" s="28"/>
      <c r="G45" s="50"/>
      <c r="H45" s="3">
        <f>COUNTIF(H7:H41,"=0")</f>
        <v>2</v>
      </c>
      <c r="I45" s="3">
        <f t="shared" ref="I45:V45" si="6">COUNTIF(I7:I41,"=0")</f>
        <v>4</v>
      </c>
      <c r="J45" s="3">
        <f t="shared" si="6"/>
        <v>3</v>
      </c>
      <c r="K45" s="3">
        <f t="shared" si="6"/>
        <v>8</v>
      </c>
      <c r="L45" s="3">
        <f t="shared" si="6"/>
        <v>3</v>
      </c>
      <c r="M45" s="3">
        <f t="shared" si="6"/>
        <v>3</v>
      </c>
      <c r="N45" s="3">
        <f t="shared" si="6"/>
        <v>3</v>
      </c>
      <c r="O45" s="3">
        <f t="shared" si="6"/>
        <v>1</v>
      </c>
      <c r="P45" s="3">
        <f t="shared" si="6"/>
        <v>4</v>
      </c>
      <c r="Q45" s="3">
        <f t="shared" si="6"/>
        <v>12</v>
      </c>
      <c r="R45" s="3">
        <f t="shared" si="6"/>
        <v>10</v>
      </c>
      <c r="S45" s="3">
        <f t="shared" si="6"/>
        <v>10</v>
      </c>
      <c r="T45" s="3">
        <f t="shared" si="6"/>
        <v>3</v>
      </c>
      <c r="U45" s="3">
        <f t="shared" si="6"/>
        <v>3</v>
      </c>
      <c r="V45" s="3">
        <f t="shared" si="6"/>
        <v>15</v>
      </c>
      <c r="W45" s="25" t="s">
        <v>39</v>
      </c>
      <c r="X45" s="26"/>
      <c r="Y45" s="8">
        <f>COUNTIF(Y7:Y41,"=3")</f>
        <v>2</v>
      </c>
      <c r="Z45" s="2"/>
    </row>
    <row r="46" spans="2:26" x14ac:dyDescent="0.2">
      <c r="B46" s="27" t="s">
        <v>36</v>
      </c>
      <c r="C46" s="28"/>
      <c r="D46" s="28"/>
      <c r="E46" s="28"/>
      <c r="F46" s="28"/>
      <c r="G46" s="50"/>
      <c r="H46" s="3">
        <f>COUNTIF(H7:H41,"=Н")</f>
        <v>0</v>
      </c>
      <c r="I46" s="3">
        <f t="shared" ref="I46:V46" si="7">COUNTIF(I7:I41,"=Н")</f>
        <v>0</v>
      </c>
      <c r="J46" s="3">
        <f t="shared" si="7"/>
        <v>0</v>
      </c>
      <c r="K46" s="3">
        <f t="shared" si="7"/>
        <v>0</v>
      </c>
      <c r="L46" s="3">
        <f t="shared" si="7"/>
        <v>0</v>
      </c>
      <c r="M46" s="3">
        <f t="shared" si="7"/>
        <v>0</v>
      </c>
      <c r="N46" s="3">
        <f t="shared" si="7"/>
        <v>0</v>
      </c>
      <c r="O46" s="3">
        <f t="shared" si="7"/>
        <v>0</v>
      </c>
      <c r="P46" s="3">
        <f t="shared" si="7"/>
        <v>0</v>
      </c>
      <c r="Q46" s="3">
        <f t="shared" si="7"/>
        <v>0</v>
      </c>
      <c r="R46" s="3">
        <f t="shared" si="7"/>
        <v>0</v>
      </c>
      <c r="S46" s="3">
        <f t="shared" si="7"/>
        <v>0</v>
      </c>
      <c r="T46" s="3">
        <f t="shared" si="7"/>
        <v>0</v>
      </c>
      <c r="U46" s="3">
        <f t="shared" si="7"/>
        <v>0</v>
      </c>
      <c r="V46" s="3">
        <f t="shared" si="7"/>
        <v>0</v>
      </c>
      <c r="W46" s="25" t="s">
        <v>40</v>
      </c>
      <c r="X46" s="26"/>
      <c r="Y46" s="8">
        <f>COUNTIF(Y7:Y41,"=2")</f>
        <v>0</v>
      </c>
      <c r="Z46" s="2"/>
    </row>
  </sheetData>
  <sheetProtection selectLockedCells="1"/>
  <mergeCells count="33">
    <mergeCell ref="Y1:Y6"/>
    <mergeCell ref="Z1:Z6"/>
    <mergeCell ref="H2:H5"/>
    <mergeCell ref="I2:I5"/>
    <mergeCell ref="J2:J5"/>
    <mergeCell ref="K2:K5"/>
    <mergeCell ref="L2:L5"/>
    <mergeCell ref="M2:M5"/>
    <mergeCell ref="H1:V1"/>
    <mergeCell ref="N2:N5"/>
    <mergeCell ref="O2:O5"/>
    <mergeCell ref="P2:P5"/>
    <mergeCell ref="Q2:Q5"/>
    <mergeCell ref="B43:G43"/>
    <mergeCell ref="W1:W6"/>
    <mergeCell ref="X1:X6"/>
    <mergeCell ref="B1:B6"/>
    <mergeCell ref="C1:C6"/>
    <mergeCell ref="D1:D6"/>
    <mergeCell ref="E1:E6"/>
    <mergeCell ref="G1:G6"/>
    <mergeCell ref="W43:X43"/>
    <mergeCell ref="R2:S5"/>
    <mergeCell ref="T2:T5"/>
    <mergeCell ref="U2:U5"/>
    <mergeCell ref="V2:V5"/>
    <mergeCell ref="F1:F6"/>
    <mergeCell ref="B44:G44"/>
    <mergeCell ref="W44:X44"/>
    <mergeCell ref="B45:G45"/>
    <mergeCell ref="W45:X45"/>
    <mergeCell ref="B46:G46"/>
    <mergeCell ref="W46:X4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6"/>
  <sheetViews>
    <sheetView topLeftCell="A11" zoomScale="85" zoomScaleNormal="85" workbookViewId="0">
      <selection activeCell="W36" sqref="W36:Z41"/>
    </sheetView>
  </sheetViews>
  <sheetFormatPr defaultRowHeight="12.75" x14ac:dyDescent="0.2"/>
  <cols>
    <col min="1" max="1" width="4.7109375" style="1" customWidth="1"/>
    <col min="2" max="7" width="9.140625" style="1"/>
    <col min="8" max="8" width="10.28515625" style="1" customWidth="1"/>
    <col min="9" max="9" width="10.85546875" style="1" customWidth="1"/>
    <col min="10" max="10" width="15" style="1" customWidth="1"/>
    <col min="11" max="11" width="10.28515625" style="1" customWidth="1"/>
    <col min="12" max="12" width="9.140625" style="1"/>
    <col min="13" max="13" width="8" style="1" customWidth="1"/>
    <col min="14" max="14" width="9.140625" style="1"/>
    <col min="15" max="15" width="11.85546875" style="1" customWidth="1"/>
    <col min="16" max="17" width="9.140625" style="1"/>
    <col min="18" max="18" width="7.42578125" style="1" customWidth="1"/>
    <col min="19" max="19" width="7" style="1" customWidth="1"/>
    <col min="20" max="22" width="9.140625" style="1"/>
    <col min="23" max="25" width="9.140625" style="1" customWidth="1"/>
    <col min="26" max="26" width="15.42578125" style="1" customWidth="1"/>
    <col min="27" max="16384" width="9.140625" style="1"/>
  </cols>
  <sheetData>
    <row r="1" spans="2:26" ht="12.75" customHeight="1" x14ac:dyDescent="0.2">
      <c r="B1" s="29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59</v>
      </c>
      <c r="H1" s="35" t="s">
        <v>5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43" t="s">
        <v>29</v>
      </c>
      <c r="X1" s="43" t="s">
        <v>30</v>
      </c>
      <c r="Y1" s="40" t="s">
        <v>6</v>
      </c>
      <c r="Z1" s="40" t="s">
        <v>7</v>
      </c>
    </row>
    <row r="2" spans="2:26" x14ac:dyDescent="0.2">
      <c r="B2" s="30"/>
      <c r="C2" s="33"/>
      <c r="D2" s="33"/>
      <c r="E2" s="33"/>
      <c r="F2" s="33"/>
      <c r="G2" s="33"/>
      <c r="H2" s="37" t="s">
        <v>8</v>
      </c>
      <c r="I2" s="37" t="s">
        <v>8</v>
      </c>
      <c r="J2" s="37" t="s">
        <v>32</v>
      </c>
      <c r="K2" s="37" t="s">
        <v>9</v>
      </c>
      <c r="L2" s="37" t="s">
        <v>10</v>
      </c>
      <c r="M2" s="37" t="s">
        <v>11</v>
      </c>
      <c r="N2" s="37" t="s">
        <v>12</v>
      </c>
      <c r="O2" s="37" t="s">
        <v>13</v>
      </c>
      <c r="P2" s="37" t="s">
        <v>8</v>
      </c>
      <c r="Q2" s="37" t="s">
        <v>14</v>
      </c>
      <c r="R2" s="44" t="s">
        <v>15</v>
      </c>
      <c r="S2" s="45"/>
      <c r="T2" s="37" t="s">
        <v>28</v>
      </c>
      <c r="U2" s="37" t="s">
        <v>16</v>
      </c>
      <c r="V2" s="44" t="s">
        <v>15</v>
      </c>
      <c r="W2" s="43"/>
      <c r="X2" s="43"/>
      <c r="Y2" s="41"/>
      <c r="Z2" s="41"/>
    </row>
    <row r="3" spans="2:26" x14ac:dyDescent="0.2">
      <c r="B3" s="30"/>
      <c r="C3" s="33"/>
      <c r="D3" s="33"/>
      <c r="E3" s="33"/>
      <c r="F3" s="33"/>
      <c r="G3" s="33"/>
      <c r="H3" s="38"/>
      <c r="I3" s="38"/>
      <c r="J3" s="38"/>
      <c r="K3" s="38"/>
      <c r="L3" s="38"/>
      <c r="M3" s="38"/>
      <c r="N3" s="38"/>
      <c r="O3" s="38"/>
      <c r="P3" s="38"/>
      <c r="Q3" s="38"/>
      <c r="R3" s="46"/>
      <c r="S3" s="47"/>
      <c r="T3" s="38"/>
      <c r="U3" s="38"/>
      <c r="V3" s="46"/>
      <c r="W3" s="43"/>
      <c r="X3" s="43"/>
      <c r="Y3" s="41"/>
      <c r="Z3" s="41"/>
    </row>
    <row r="4" spans="2:26" x14ac:dyDescent="0.2">
      <c r="B4" s="30"/>
      <c r="C4" s="33"/>
      <c r="D4" s="33"/>
      <c r="E4" s="33"/>
      <c r="F4" s="33"/>
      <c r="G4" s="33"/>
      <c r="H4" s="38"/>
      <c r="I4" s="38"/>
      <c r="J4" s="38"/>
      <c r="K4" s="38"/>
      <c r="L4" s="38"/>
      <c r="M4" s="38"/>
      <c r="N4" s="38"/>
      <c r="O4" s="38"/>
      <c r="P4" s="38"/>
      <c r="Q4" s="38"/>
      <c r="R4" s="46"/>
      <c r="S4" s="47"/>
      <c r="T4" s="38"/>
      <c r="U4" s="38"/>
      <c r="V4" s="46"/>
      <c r="W4" s="43"/>
      <c r="X4" s="43"/>
      <c r="Y4" s="41"/>
      <c r="Z4" s="41"/>
    </row>
    <row r="5" spans="2:26" ht="123.75" customHeight="1" x14ac:dyDescent="0.2">
      <c r="B5" s="30"/>
      <c r="C5" s="33"/>
      <c r="D5" s="33"/>
      <c r="E5" s="33"/>
      <c r="F5" s="33"/>
      <c r="G5" s="33"/>
      <c r="H5" s="39"/>
      <c r="I5" s="39"/>
      <c r="J5" s="39"/>
      <c r="K5" s="39"/>
      <c r="L5" s="39"/>
      <c r="M5" s="39"/>
      <c r="N5" s="39"/>
      <c r="O5" s="39"/>
      <c r="P5" s="39"/>
      <c r="Q5" s="39"/>
      <c r="R5" s="48"/>
      <c r="S5" s="49"/>
      <c r="T5" s="39"/>
      <c r="U5" s="39"/>
      <c r="V5" s="48"/>
      <c r="W5" s="43"/>
      <c r="X5" s="43"/>
      <c r="Y5" s="41"/>
      <c r="Z5" s="41"/>
    </row>
    <row r="6" spans="2:26" x14ac:dyDescent="0.2">
      <c r="B6" s="31"/>
      <c r="C6" s="34"/>
      <c r="D6" s="34"/>
      <c r="E6" s="34"/>
      <c r="F6" s="34"/>
      <c r="G6" s="34"/>
      <c r="H6" s="4">
        <v>1</v>
      </c>
      <c r="I6" s="4">
        <v>2</v>
      </c>
      <c r="J6" s="4">
        <v>3</v>
      </c>
      <c r="K6" s="4">
        <v>4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  <c r="S6" s="4" t="s">
        <v>24</v>
      </c>
      <c r="T6" s="4" t="s">
        <v>25</v>
      </c>
      <c r="U6" s="4" t="s">
        <v>26</v>
      </c>
      <c r="V6" s="5" t="s">
        <v>27</v>
      </c>
      <c r="W6" s="43"/>
      <c r="X6" s="43"/>
      <c r="Y6" s="42"/>
      <c r="Z6" s="42"/>
    </row>
    <row r="7" spans="2:26" ht="15" x14ac:dyDescent="0.25">
      <c r="B7" s="3">
        <v>1</v>
      </c>
      <c r="C7" s="22" t="s">
        <v>120</v>
      </c>
      <c r="D7" s="23">
        <v>1</v>
      </c>
      <c r="E7" s="23" t="s">
        <v>232</v>
      </c>
      <c r="F7" s="24">
        <v>3</v>
      </c>
      <c r="G7" s="24">
        <v>3</v>
      </c>
      <c r="H7" s="24">
        <v>1</v>
      </c>
      <c r="I7" s="24">
        <v>1</v>
      </c>
      <c r="J7" s="24">
        <v>0</v>
      </c>
      <c r="K7" s="24">
        <v>0</v>
      </c>
      <c r="L7" s="24">
        <v>1</v>
      </c>
      <c r="M7" s="24">
        <v>0</v>
      </c>
      <c r="N7" s="24">
        <v>1</v>
      </c>
      <c r="O7" s="24">
        <v>1</v>
      </c>
      <c r="P7" s="24">
        <v>1</v>
      </c>
      <c r="Q7" s="24">
        <v>0</v>
      </c>
      <c r="R7" s="24">
        <v>1</v>
      </c>
      <c r="S7" s="24">
        <v>0</v>
      </c>
      <c r="T7" s="24">
        <v>1</v>
      </c>
      <c r="U7" s="24">
        <v>1</v>
      </c>
      <c r="V7" s="24">
        <v>0</v>
      </c>
      <c r="W7" s="3">
        <f t="shared" ref="W7:W35" si="0">SUM(H7:V7)</f>
        <v>9</v>
      </c>
      <c r="X7" s="3">
        <f>SUM(H7:U7)</f>
        <v>9</v>
      </c>
      <c r="Y7" s="3">
        <f>IF(W7&lt;=5,2,IF(W7&lt;=9,3,IF(W7&lt;=14,4,5)))</f>
        <v>3</v>
      </c>
      <c r="Z7" s="3" t="str">
        <f>IF(Y7=2,"критический",IF(Y7=3,"низкий",IF(Y7=4,"средний","высокий")))</f>
        <v>низкий</v>
      </c>
    </row>
    <row r="8" spans="2:26" ht="15" x14ac:dyDescent="0.25">
      <c r="B8" s="3">
        <v>2</v>
      </c>
      <c r="C8" s="22" t="s">
        <v>228</v>
      </c>
      <c r="D8" s="23">
        <v>1</v>
      </c>
      <c r="E8" s="23" t="s">
        <v>232</v>
      </c>
      <c r="F8" s="24">
        <v>3</v>
      </c>
      <c r="G8" s="24">
        <v>1</v>
      </c>
      <c r="H8" s="24">
        <v>1</v>
      </c>
      <c r="I8" s="24">
        <v>1</v>
      </c>
      <c r="J8" s="24">
        <v>0</v>
      </c>
      <c r="K8" s="24">
        <v>0</v>
      </c>
      <c r="L8" s="24">
        <v>1</v>
      </c>
      <c r="M8" s="24">
        <v>0</v>
      </c>
      <c r="N8" s="24">
        <v>0</v>
      </c>
      <c r="O8" s="24">
        <v>0</v>
      </c>
      <c r="P8" s="24">
        <v>1</v>
      </c>
      <c r="Q8" s="24">
        <v>1</v>
      </c>
      <c r="R8" s="24">
        <v>0</v>
      </c>
      <c r="S8" s="24">
        <v>0</v>
      </c>
      <c r="T8" s="24">
        <v>1</v>
      </c>
      <c r="U8" s="24">
        <v>2</v>
      </c>
      <c r="V8" s="24">
        <v>0</v>
      </c>
      <c r="W8" s="3">
        <f t="shared" si="0"/>
        <v>8</v>
      </c>
      <c r="X8" s="3">
        <f t="shared" ref="X8:X35" si="1">SUM(H8:U8)</f>
        <v>8</v>
      </c>
      <c r="Y8" s="3">
        <f t="shared" ref="Y8:Y35" si="2">IF(W8&lt;=5,2,IF(W8&lt;=9,3,IF(W8&lt;=14,4,5)))</f>
        <v>3</v>
      </c>
      <c r="Z8" s="3" t="str">
        <f t="shared" ref="Z8:Z42" si="3">IF(Y8=2,"критический",IF(Y8=3,"низкий",IF(Y8=4,"средний","высокий")))</f>
        <v>низкий</v>
      </c>
    </row>
    <row r="9" spans="2:26" ht="15" x14ac:dyDescent="0.25">
      <c r="B9" s="3">
        <v>3</v>
      </c>
      <c r="C9" s="22" t="s">
        <v>121</v>
      </c>
      <c r="D9" s="23">
        <v>1</v>
      </c>
      <c r="E9" s="23" t="s">
        <v>232</v>
      </c>
      <c r="F9" s="24">
        <v>3</v>
      </c>
      <c r="G9" s="24">
        <v>3</v>
      </c>
      <c r="H9" s="24">
        <v>1</v>
      </c>
      <c r="I9" s="24">
        <v>0</v>
      </c>
      <c r="J9" s="24">
        <v>2</v>
      </c>
      <c r="K9" s="24">
        <v>0</v>
      </c>
      <c r="L9" s="24">
        <v>1</v>
      </c>
      <c r="M9" s="24">
        <v>0</v>
      </c>
      <c r="N9" s="24">
        <v>1</v>
      </c>
      <c r="O9" s="24">
        <v>1</v>
      </c>
      <c r="P9" s="24">
        <v>1</v>
      </c>
      <c r="Q9" s="24">
        <v>0</v>
      </c>
      <c r="R9" s="24">
        <v>1</v>
      </c>
      <c r="S9" s="24">
        <v>1</v>
      </c>
      <c r="T9" s="24">
        <v>2</v>
      </c>
      <c r="U9" s="24">
        <v>2</v>
      </c>
      <c r="V9" s="24">
        <v>0</v>
      </c>
      <c r="W9" s="3">
        <f t="shared" si="0"/>
        <v>13</v>
      </c>
      <c r="X9" s="3">
        <f t="shared" si="1"/>
        <v>13</v>
      </c>
      <c r="Y9" s="3">
        <f t="shared" si="2"/>
        <v>4</v>
      </c>
      <c r="Z9" s="3" t="str">
        <f t="shared" si="3"/>
        <v>средний</v>
      </c>
    </row>
    <row r="10" spans="2:26" ht="15" x14ac:dyDescent="0.25">
      <c r="B10" s="3">
        <v>4</v>
      </c>
      <c r="C10" s="22" t="s">
        <v>122</v>
      </c>
      <c r="D10" s="23">
        <v>1</v>
      </c>
      <c r="E10" s="23" t="s">
        <v>106</v>
      </c>
      <c r="F10" s="24">
        <v>4</v>
      </c>
      <c r="G10" s="24">
        <v>2</v>
      </c>
      <c r="H10" s="24">
        <v>1</v>
      </c>
      <c r="I10" s="24">
        <v>1</v>
      </c>
      <c r="J10" s="24">
        <v>2</v>
      </c>
      <c r="K10" s="24">
        <v>0</v>
      </c>
      <c r="L10" s="24">
        <v>1</v>
      </c>
      <c r="M10" s="24">
        <v>1</v>
      </c>
      <c r="N10" s="24">
        <v>1</v>
      </c>
      <c r="O10" s="24">
        <v>1</v>
      </c>
      <c r="P10" s="24">
        <v>1</v>
      </c>
      <c r="Q10" s="24">
        <v>0</v>
      </c>
      <c r="R10" s="24">
        <v>0</v>
      </c>
      <c r="S10" s="24">
        <v>0</v>
      </c>
      <c r="T10" s="24">
        <v>0</v>
      </c>
      <c r="U10" s="24">
        <v>2</v>
      </c>
      <c r="V10" s="24">
        <v>0</v>
      </c>
      <c r="W10" s="3">
        <f t="shared" si="0"/>
        <v>11</v>
      </c>
      <c r="X10" s="3">
        <f t="shared" si="1"/>
        <v>11</v>
      </c>
      <c r="Y10" s="3">
        <f t="shared" si="2"/>
        <v>4</v>
      </c>
      <c r="Z10" s="3" t="str">
        <f t="shared" si="3"/>
        <v>средний</v>
      </c>
    </row>
    <row r="11" spans="2:26" ht="15" x14ac:dyDescent="0.25">
      <c r="B11" s="3">
        <v>5</v>
      </c>
      <c r="C11" s="22" t="s">
        <v>123</v>
      </c>
      <c r="D11" s="23">
        <v>1</v>
      </c>
      <c r="E11" s="23" t="s">
        <v>106</v>
      </c>
      <c r="F11" s="24">
        <v>4</v>
      </c>
      <c r="G11" s="24">
        <v>1</v>
      </c>
      <c r="H11" s="24">
        <v>1</v>
      </c>
      <c r="I11" s="24">
        <v>1</v>
      </c>
      <c r="J11" s="24">
        <v>2</v>
      </c>
      <c r="K11" s="24">
        <v>0</v>
      </c>
      <c r="L11" s="24">
        <v>1</v>
      </c>
      <c r="M11" s="24">
        <v>1</v>
      </c>
      <c r="N11" s="24">
        <v>0</v>
      </c>
      <c r="O11" s="24">
        <v>1</v>
      </c>
      <c r="P11" s="24">
        <v>1</v>
      </c>
      <c r="Q11" s="24">
        <v>0</v>
      </c>
      <c r="R11" s="24">
        <v>0</v>
      </c>
      <c r="S11" s="24">
        <v>0</v>
      </c>
      <c r="T11" s="24">
        <v>1</v>
      </c>
      <c r="U11" s="24">
        <v>1</v>
      </c>
      <c r="V11" s="24">
        <v>0</v>
      </c>
      <c r="W11" s="3">
        <f t="shared" si="0"/>
        <v>10</v>
      </c>
      <c r="X11" s="3">
        <f t="shared" si="1"/>
        <v>10</v>
      </c>
      <c r="Y11" s="3">
        <f t="shared" si="2"/>
        <v>4</v>
      </c>
      <c r="Z11" s="3" t="str">
        <f t="shared" si="3"/>
        <v>средний</v>
      </c>
    </row>
    <row r="12" spans="2:26" ht="15" x14ac:dyDescent="0.25">
      <c r="B12" s="3">
        <v>6</v>
      </c>
      <c r="C12" s="22" t="s">
        <v>124</v>
      </c>
      <c r="D12" s="23">
        <v>1</v>
      </c>
      <c r="E12" s="23" t="s">
        <v>233</v>
      </c>
      <c r="F12" s="24">
        <v>4</v>
      </c>
      <c r="G12" s="24">
        <v>3</v>
      </c>
      <c r="H12" s="24">
        <v>1</v>
      </c>
      <c r="I12" s="24">
        <v>1</v>
      </c>
      <c r="J12" s="24">
        <v>2</v>
      </c>
      <c r="K12" s="24">
        <v>1</v>
      </c>
      <c r="L12" s="24">
        <v>1</v>
      </c>
      <c r="M12" s="24">
        <v>1</v>
      </c>
      <c r="N12" s="24">
        <v>1</v>
      </c>
      <c r="O12" s="24">
        <v>1</v>
      </c>
      <c r="P12" s="24">
        <v>1</v>
      </c>
      <c r="Q12" s="24">
        <v>2</v>
      </c>
      <c r="R12" s="24">
        <v>0</v>
      </c>
      <c r="S12" s="24">
        <v>0</v>
      </c>
      <c r="T12" s="24">
        <v>0</v>
      </c>
      <c r="U12" s="24">
        <v>2</v>
      </c>
      <c r="V12" s="24">
        <v>0</v>
      </c>
      <c r="W12" s="3">
        <f t="shared" si="0"/>
        <v>14</v>
      </c>
      <c r="X12" s="3">
        <f t="shared" si="1"/>
        <v>14</v>
      </c>
      <c r="Y12" s="3">
        <f t="shared" si="2"/>
        <v>4</v>
      </c>
      <c r="Z12" s="3" t="str">
        <f t="shared" si="3"/>
        <v>средний</v>
      </c>
    </row>
    <row r="13" spans="2:26" ht="15" x14ac:dyDescent="0.25">
      <c r="B13" s="3">
        <v>7</v>
      </c>
      <c r="C13" s="22" t="s">
        <v>125</v>
      </c>
      <c r="D13" s="23">
        <v>1</v>
      </c>
      <c r="E13" s="23" t="s">
        <v>232</v>
      </c>
      <c r="F13" s="24">
        <v>3</v>
      </c>
      <c r="G13" s="24">
        <v>3</v>
      </c>
      <c r="H13" s="24">
        <v>1</v>
      </c>
      <c r="I13" s="24">
        <v>1</v>
      </c>
      <c r="J13" s="24">
        <v>2</v>
      </c>
      <c r="K13" s="24">
        <v>0</v>
      </c>
      <c r="L13" s="24">
        <v>1</v>
      </c>
      <c r="M13" s="24">
        <v>1</v>
      </c>
      <c r="N13" s="24">
        <v>1</v>
      </c>
      <c r="O13" s="24">
        <v>0</v>
      </c>
      <c r="P13" s="24">
        <v>1</v>
      </c>
      <c r="Q13" s="24">
        <v>0</v>
      </c>
      <c r="R13" s="24">
        <v>0</v>
      </c>
      <c r="S13" s="24">
        <v>0</v>
      </c>
      <c r="T13" s="24">
        <v>2</v>
      </c>
      <c r="U13" s="24">
        <v>1</v>
      </c>
      <c r="V13" s="24">
        <v>0</v>
      </c>
      <c r="W13" s="3">
        <f t="shared" si="0"/>
        <v>11</v>
      </c>
      <c r="X13" s="3">
        <f t="shared" si="1"/>
        <v>11</v>
      </c>
      <c r="Y13" s="3">
        <f t="shared" si="2"/>
        <v>4</v>
      </c>
      <c r="Z13" s="3" t="str">
        <f t="shared" si="3"/>
        <v>средний</v>
      </c>
    </row>
    <row r="14" spans="2:26" ht="15" x14ac:dyDescent="0.25">
      <c r="B14" s="3">
        <v>8</v>
      </c>
      <c r="C14" s="22" t="s">
        <v>126</v>
      </c>
      <c r="D14" s="23">
        <v>1</v>
      </c>
      <c r="E14" s="23" t="s">
        <v>233</v>
      </c>
      <c r="F14" s="24">
        <v>5</v>
      </c>
      <c r="G14" s="24">
        <v>4</v>
      </c>
      <c r="H14" s="24">
        <v>1</v>
      </c>
      <c r="I14" s="24">
        <v>1</v>
      </c>
      <c r="J14" s="24">
        <v>2</v>
      </c>
      <c r="K14" s="24">
        <v>1</v>
      </c>
      <c r="L14" s="24">
        <v>1</v>
      </c>
      <c r="M14" s="24">
        <v>1</v>
      </c>
      <c r="N14" s="24">
        <v>1</v>
      </c>
      <c r="O14" s="24">
        <v>0</v>
      </c>
      <c r="P14" s="24">
        <v>1</v>
      </c>
      <c r="Q14" s="24">
        <v>0</v>
      </c>
      <c r="R14" s="24">
        <v>1</v>
      </c>
      <c r="S14" s="24">
        <v>1</v>
      </c>
      <c r="T14" s="24">
        <v>0</v>
      </c>
      <c r="U14" s="24">
        <v>2</v>
      </c>
      <c r="V14" s="24">
        <v>2</v>
      </c>
      <c r="W14" s="3">
        <f t="shared" si="0"/>
        <v>15</v>
      </c>
      <c r="X14" s="3">
        <f t="shared" si="1"/>
        <v>13</v>
      </c>
      <c r="Y14" s="3">
        <f t="shared" si="2"/>
        <v>5</v>
      </c>
      <c r="Z14" s="3" t="str">
        <f t="shared" si="3"/>
        <v>высокий</v>
      </c>
    </row>
    <row r="15" spans="2:26" ht="15" x14ac:dyDescent="0.25">
      <c r="B15" s="3">
        <v>9</v>
      </c>
      <c r="C15" s="22" t="s">
        <v>127</v>
      </c>
      <c r="D15" s="23">
        <v>1</v>
      </c>
      <c r="E15" s="23" t="s">
        <v>229</v>
      </c>
      <c r="F15" s="24">
        <v>5</v>
      </c>
      <c r="G15" s="24">
        <v>4</v>
      </c>
      <c r="H15" s="24">
        <v>0</v>
      </c>
      <c r="I15" s="24">
        <v>1</v>
      </c>
      <c r="J15" s="24">
        <v>2</v>
      </c>
      <c r="K15" s="24">
        <v>0</v>
      </c>
      <c r="L15" s="24">
        <v>1</v>
      </c>
      <c r="M15" s="24">
        <v>1</v>
      </c>
      <c r="N15" s="24">
        <v>1</v>
      </c>
      <c r="O15" s="24">
        <v>1</v>
      </c>
      <c r="P15" s="24">
        <v>1</v>
      </c>
      <c r="Q15" s="24">
        <v>0</v>
      </c>
      <c r="R15" s="24">
        <v>1</v>
      </c>
      <c r="S15" s="24">
        <v>0</v>
      </c>
      <c r="T15" s="24">
        <v>2</v>
      </c>
      <c r="U15" s="24">
        <v>2</v>
      </c>
      <c r="V15" s="24">
        <v>0</v>
      </c>
      <c r="W15" s="3">
        <f t="shared" si="0"/>
        <v>13</v>
      </c>
      <c r="X15" s="3">
        <f t="shared" si="1"/>
        <v>13</v>
      </c>
      <c r="Y15" s="3">
        <f t="shared" si="2"/>
        <v>4</v>
      </c>
      <c r="Z15" s="3" t="str">
        <f t="shared" si="3"/>
        <v>средний</v>
      </c>
    </row>
    <row r="16" spans="2:26" ht="15" x14ac:dyDescent="0.25">
      <c r="B16" s="3">
        <v>10</v>
      </c>
      <c r="C16" s="22" t="s">
        <v>128</v>
      </c>
      <c r="D16" s="23">
        <v>1</v>
      </c>
      <c r="E16" s="23" t="s">
        <v>106</v>
      </c>
      <c r="F16" s="24">
        <v>4</v>
      </c>
      <c r="G16" s="24">
        <v>2</v>
      </c>
      <c r="H16" s="24">
        <v>1</v>
      </c>
      <c r="I16" s="24">
        <v>1</v>
      </c>
      <c r="J16" s="24">
        <v>0</v>
      </c>
      <c r="K16" s="24">
        <v>0</v>
      </c>
      <c r="L16" s="24">
        <v>1</v>
      </c>
      <c r="M16" s="24">
        <v>1</v>
      </c>
      <c r="N16" s="24">
        <v>1</v>
      </c>
      <c r="O16" s="24">
        <v>1</v>
      </c>
      <c r="P16" s="24">
        <v>1</v>
      </c>
      <c r="Q16" s="24">
        <v>0</v>
      </c>
      <c r="R16" s="24">
        <v>0</v>
      </c>
      <c r="S16" s="24">
        <v>0</v>
      </c>
      <c r="T16" s="24">
        <v>1</v>
      </c>
      <c r="U16" s="24">
        <v>1</v>
      </c>
      <c r="V16" s="24">
        <v>0</v>
      </c>
      <c r="W16" s="3">
        <f t="shared" si="0"/>
        <v>9</v>
      </c>
      <c r="X16" s="3">
        <f t="shared" si="1"/>
        <v>9</v>
      </c>
      <c r="Y16" s="3">
        <f t="shared" si="2"/>
        <v>3</v>
      </c>
      <c r="Z16" s="3" t="str">
        <f t="shared" si="3"/>
        <v>низкий</v>
      </c>
    </row>
    <row r="17" spans="2:26" ht="15" x14ac:dyDescent="0.25">
      <c r="B17" s="3">
        <v>11</v>
      </c>
      <c r="C17" s="22" t="s">
        <v>129</v>
      </c>
      <c r="D17" s="23">
        <v>0</v>
      </c>
      <c r="E17" s="23" t="s">
        <v>232</v>
      </c>
      <c r="F17" s="24">
        <v>4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3"/>
      <c r="X17" s="3"/>
      <c r="Y17" s="3"/>
      <c r="Z17" s="3"/>
    </row>
    <row r="18" spans="2:26" ht="15" x14ac:dyDescent="0.25">
      <c r="B18" s="3">
        <v>12</v>
      </c>
      <c r="C18" s="22" t="s">
        <v>130</v>
      </c>
      <c r="D18" s="23">
        <v>1</v>
      </c>
      <c r="E18" s="23" t="s">
        <v>232</v>
      </c>
      <c r="F18" s="24">
        <v>4</v>
      </c>
      <c r="G18" s="24">
        <v>2</v>
      </c>
      <c r="H18" s="24">
        <v>0</v>
      </c>
      <c r="I18" s="24">
        <v>1</v>
      </c>
      <c r="J18" s="24">
        <v>2</v>
      </c>
      <c r="K18" s="24">
        <v>0</v>
      </c>
      <c r="L18" s="24">
        <v>0</v>
      </c>
      <c r="M18" s="24">
        <v>1</v>
      </c>
      <c r="N18" s="24">
        <v>1</v>
      </c>
      <c r="O18" s="24">
        <v>1</v>
      </c>
      <c r="P18" s="24">
        <v>1</v>
      </c>
      <c r="Q18" s="24">
        <v>2</v>
      </c>
      <c r="R18" s="24">
        <v>0</v>
      </c>
      <c r="S18" s="24">
        <v>0</v>
      </c>
      <c r="T18" s="24">
        <v>1</v>
      </c>
      <c r="U18" s="24">
        <v>2</v>
      </c>
      <c r="V18" s="24">
        <v>0</v>
      </c>
      <c r="W18" s="3">
        <f t="shared" si="0"/>
        <v>12</v>
      </c>
      <c r="X18" s="3">
        <f t="shared" si="1"/>
        <v>12</v>
      </c>
      <c r="Y18" s="3">
        <f t="shared" si="2"/>
        <v>4</v>
      </c>
      <c r="Z18" s="3" t="str">
        <f t="shared" si="3"/>
        <v>средний</v>
      </c>
    </row>
    <row r="19" spans="2:26" ht="15" x14ac:dyDescent="0.25">
      <c r="B19" s="3">
        <v>13</v>
      </c>
      <c r="C19" s="22" t="s">
        <v>131</v>
      </c>
      <c r="D19" s="23">
        <v>1</v>
      </c>
      <c r="E19" s="23" t="s">
        <v>106</v>
      </c>
      <c r="F19" s="24">
        <v>4</v>
      </c>
      <c r="G19" s="24">
        <v>4</v>
      </c>
      <c r="H19" s="24">
        <v>1</v>
      </c>
      <c r="I19" s="24">
        <v>1</v>
      </c>
      <c r="J19" s="24">
        <v>2</v>
      </c>
      <c r="K19" s="24">
        <v>1</v>
      </c>
      <c r="L19" s="24">
        <v>1</v>
      </c>
      <c r="M19" s="24">
        <v>1</v>
      </c>
      <c r="N19" s="24">
        <v>1</v>
      </c>
      <c r="O19" s="24">
        <v>0</v>
      </c>
      <c r="P19" s="24">
        <v>0</v>
      </c>
      <c r="Q19" s="24">
        <v>2</v>
      </c>
      <c r="R19" s="24">
        <v>1</v>
      </c>
      <c r="S19" s="24">
        <v>1</v>
      </c>
      <c r="T19" s="24">
        <v>0</v>
      </c>
      <c r="U19" s="24">
        <v>2</v>
      </c>
      <c r="V19" s="24">
        <v>0</v>
      </c>
      <c r="W19" s="3">
        <f t="shared" si="0"/>
        <v>14</v>
      </c>
      <c r="X19" s="3">
        <f t="shared" si="1"/>
        <v>14</v>
      </c>
      <c r="Y19" s="3">
        <f t="shared" si="2"/>
        <v>4</v>
      </c>
      <c r="Z19" s="3" t="str">
        <f t="shared" si="3"/>
        <v>средний</v>
      </c>
    </row>
    <row r="20" spans="2:26" ht="15" x14ac:dyDescent="0.25">
      <c r="B20" s="3">
        <v>14</v>
      </c>
      <c r="C20" s="22" t="s">
        <v>132</v>
      </c>
      <c r="D20" s="23">
        <v>1</v>
      </c>
      <c r="E20" s="23" t="s">
        <v>106</v>
      </c>
      <c r="F20" s="24">
        <v>4</v>
      </c>
      <c r="G20" s="24">
        <v>3</v>
      </c>
      <c r="H20" s="24">
        <v>1</v>
      </c>
      <c r="I20" s="24">
        <v>1</v>
      </c>
      <c r="J20" s="24">
        <v>1</v>
      </c>
      <c r="K20" s="24">
        <v>0</v>
      </c>
      <c r="L20" s="24">
        <v>1</v>
      </c>
      <c r="M20" s="24">
        <v>1</v>
      </c>
      <c r="N20" s="24">
        <v>1</v>
      </c>
      <c r="O20" s="24">
        <v>1</v>
      </c>
      <c r="P20" s="24">
        <v>0</v>
      </c>
      <c r="Q20" s="24">
        <v>2</v>
      </c>
      <c r="R20" s="24">
        <v>1</v>
      </c>
      <c r="S20" s="24">
        <v>1</v>
      </c>
      <c r="T20" s="24">
        <v>1</v>
      </c>
      <c r="U20" s="24">
        <v>0</v>
      </c>
      <c r="V20" s="24">
        <v>0</v>
      </c>
      <c r="W20" s="3">
        <f t="shared" si="0"/>
        <v>12</v>
      </c>
      <c r="X20" s="3">
        <f t="shared" si="1"/>
        <v>12</v>
      </c>
      <c r="Y20" s="3">
        <f t="shared" si="2"/>
        <v>4</v>
      </c>
      <c r="Z20" s="3" t="str">
        <f t="shared" si="3"/>
        <v>средний</v>
      </c>
    </row>
    <row r="21" spans="2:26" ht="15" x14ac:dyDescent="0.25">
      <c r="B21" s="3">
        <v>15</v>
      </c>
      <c r="C21" s="22" t="s">
        <v>133</v>
      </c>
      <c r="D21" s="23">
        <v>0</v>
      </c>
      <c r="E21" s="23" t="s">
        <v>148</v>
      </c>
      <c r="F21" s="24">
        <v>5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3"/>
      <c r="X21" s="3"/>
      <c r="Y21" s="3"/>
      <c r="Z21" s="3"/>
    </row>
    <row r="22" spans="2:26" ht="15" x14ac:dyDescent="0.25">
      <c r="B22" s="3">
        <v>16</v>
      </c>
      <c r="C22" s="22" t="s">
        <v>134</v>
      </c>
      <c r="D22" s="23">
        <v>1</v>
      </c>
      <c r="E22" s="23" t="s">
        <v>232</v>
      </c>
      <c r="F22" s="24">
        <v>3</v>
      </c>
      <c r="G22" s="24">
        <v>4</v>
      </c>
      <c r="H22" s="24">
        <v>1</v>
      </c>
      <c r="I22" s="24">
        <v>1</v>
      </c>
      <c r="J22" s="24">
        <v>2</v>
      </c>
      <c r="K22" s="24">
        <v>0</v>
      </c>
      <c r="L22" s="24">
        <v>0</v>
      </c>
      <c r="M22" s="24">
        <v>1</v>
      </c>
      <c r="N22" s="24">
        <v>1</v>
      </c>
      <c r="O22" s="24">
        <v>0</v>
      </c>
      <c r="P22" s="24">
        <v>1</v>
      </c>
      <c r="Q22" s="24">
        <v>2</v>
      </c>
      <c r="R22" s="24">
        <v>1</v>
      </c>
      <c r="S22" s="24">
        <v>0</v>
      </c>
      <c r="T22" s="24">
        <v>2</v>
      </c>
      <c r="U22" s="24">
        <v>2</v>
      </c>
      <c r="V22" s="24">
        <v>0</v>
      </c>
      <c r="W22" s="3">
        <f t="shared" si="0"/>
        <v>14</v>
      </c>
      <c r="X22" s="3">
        <f t="shared" si="1"/>
        <v>14</v>
      </c>
      <c r="Y22" s="3">
        <f t="shared" si="2"/>
        <v>4</v>
      </c>
      <c r="Z22" s="3" t="str">
        <f t="shared" si="3"/>
        <v>средний</v>
      </c>
    </row>
    <row r="23" spans="2:26" ht="15" x14ac:dyDescent="0.25">
      <c r="B23" s="3">
        <v>17</v>
      </c>
      <c r="C23" s="22" t="s">
        <v>135</v>
      </c>
      <c r="D23" s="23">
        <v>1</v>
      </c>
      <c r="E23" s="23" t="s">
        <v>106</v>
      </c>
      <c r="F23" s="24">
        <v>5</v>
      </c>
      <c r="G23" s="24">
        <v>4</v>
      </c>
      <c r="H23" s="24">
        <v>1</v>
      </c>
      <c r="I23" s="24">
        <v>1</v>
      </c>
      <c r="J23" s="24">
        <v>2</v>
      </c>
      <c r="K23" s="24">
        <v>1</v>
      </c>
      <c r="L23" s="24">
        <v>1</v>
      </c>
      <c r="M23" s="24">
        <v>0</v>
      </c>
      <c r="N23" s="24">
        <v>1</v>
      </c>
      <c r="O23" s="24">
        <v>0</v>
      </c>
      <c r="P23" s="24">
        <v>1</v>
      </c>
      <c r="Q23" s="24">
        <v>0</v>
      </c>
      <c r="R23" s="24">
        <v>1</v>
      </c>
      <c r="S23" s="24">
        <v>0</v>
      </c>
      <c r="T23" s="24">
        <v>2</v>
      </c>
      <c r="U23" s="24">
        <v>2</v>
      </c>
      <c r="V23" s="24">
        <v>0</v>
      </c>
      <c r="W23" s="3">
        <f t="shared" si="0"/>
        <v>13</v>
      </c>
      <c r="X23" s="3">
        <f t="shared" si="1"/>
        <v>13</v>
      </c>
      <c r="Y23" s="3">
        <f t="shared" si="2"/>
        <v>4</v>
      </c>
      <c r="Z23" s="3" t="str">
        <f t="shared" si="3"/>
        <v>средний</v>
      </c>
    </row>
    <row r="24" spans="2:26" ht="15" x14ac:dyDescent="0.25">
      <c r="B24" s="3">
        <v>18</v>
      </c>
      <c r="C24" s="22" t="s">
        <v>136</v>
      </c>
      <c r="D24" s="23">
        <v>1</v>
      </c>
      <c r="E24" s="23" t="s">
        <v>106</v>
      </c>
      <c r="F24" s="24">
        <v>4</v>
      </c>
      <c r="G24" s="24">
        <v>3</v>
      </c>
      <c r="H24" s="24">
        <v>1</v>
      </c>
      <c r="I24" s="24">
        <v>1</v>
      </c>
      <c r="J24" s="24">
        <v>2</v>
      </c>
      <c r="K24" s="24">
        <v>0</v>
      </c>
      <c r="L24" s="24">
        <v>0</v>
      </c>
      <c r="M24" s="24">
        <v>1</v>
      </c>
      <c r="N24" s="24">
        <v>1</v>
      </c>
      <c r="O24" s="24">
        <v>1</v>
      </c>
      <c r="P24" s="24">
        <v>0</v>
      </c>
      <c r="Q24" s="24">
        <v>2</v>
      </c>
      <c r="R24" s="24">
        <v>0</v>
      </c>
      <c r="S24" s="24">
        <v>0</v>
      </c>
      <c r="T24" s="24">
        <v>1</v>
      </c>
      <c r="U24" s="24">
        <v>0</v>
      </c>
      <c r="V24" s="24">
        <v>0</v>
      </c>
      <c r="W24" s="3">
        <f t="shared" si="0"/>
        <v>10</v>
      </c>
      <c r="X24" s="3">
        <f t="shared" si="1"/>
        <v>10</v>
      </c>
      <c r="Y24" s="3">
        <f t="shared" si="2"/>
        <v>4</v>
      </c>
      <c r="Z24" s="3" t="str">
        <f t="shared" si="3"/>
        <v>средний</v>
      </c>
    </row>
    <row r="25" spans="2:26" ht="15" x14ac:dyDescent="0.25">
      <c r="B25" s="3">
        <v>19</v>
      </c>
      <c r="C25" s="22" t="s">
        <v>137</v>
      </c>
      <c r="D25" s="23">
        <v>1</v>
      </c>
      <c r="E25" s="23" t="s">
        <v>106</v>
      </c>
      <c r="F25" s="24">
        <v>4</v>
      </c>
      <c r="G25" s="24">
        <v>4</v>
      </c>
      <c r="H25" s="24">
        <v>1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1</v>
      </c>
      <c r="O25" s="24">
        <v>1</v>
      </c>
      <c r="P25" s="24">
        <v>1</v>
      </c>
      <c r="Q25" s="24">
        <v>2</v>
      </c>
      <c r="R25" s="24">
        <v>1</v>
      </c>
      <c r="S25" s="24">
        <v>1</v>
      </c>
      <c r="T25" s="24">
        <v>0</v>
      </c>
      <c r="U25" s="24">
        <v>2</v>
      </c>
      <c r="V25" s="24">
        <v>0</v>
      </c>
      <c r="W25" s="3">
        <f t="shared" si="0"/>
        <v>11</v>
      </c>
      <c r="X25" s="3">
        <f t="shared" si="1"/>
        <v>11</v>
      </c>
      <c r="Y25" s="3">
        <f t="shared" si="2"/>
        <v>4</v>
      </c>
      <c r="Z25" s="3" t="str">
        <f t="shared" si="3"/>
        <v>средний</v>
      </c>
    </row>
    <row r="26" spans="2:26" ht="15" x14ac:dyDescent="0.25">
      <c r="B26" s="3">
        <v>20</v>
      </c>
      <c r="C26" s="22" t="s">
        <v>138</v>
      </c>
      <c r="D26" s="23">
        <v>1</v>
      </c>
      <c r="E26" s="23" t="s">
        <v>232</v>
      </c>
      <c r="F26" s="24">
        <v>4</v>
      </c>
      <c r="G26" s="24">
        <v>2</v>
      </c>
      <c r="H26" s="24">
        <v>1</v>
      </c>
      <c r="I26" s="24">
        <v>1</v>
      </c>
      <c r="J26" s="24">
        <v>1</v>
      </c>
      <c r="K26" s="24">
        <v>0</v>
      </c>
      <c r="L26" s="24">
        <v>0</v>
      </c>
      <c r="M26" s="24">
        <v>1</v>
      </c>
      <c r="N26" s="24">
        <v>1</v>
      </c>
      <c r="O26" s="24">
        <v>1</v>
      </c>
      <c r="P26" s="24">
        <v>1</v>
      </c>
      <c r="Q26" s="24">
        <v>2</v>
      </c>
      <c r="R26" s="24">
        <v>0</v>
      </c>
      <c r="S26" s="24">
        <v>0</v>
      </c>
      <c r="T26" s="24">
        <v>0</v>
      </c>
      <c r="U26" s="24">
        <v>2</v>
      </c>
      <c r="V26" s="24">
        <v>0</v>
      </c>
      <c r="W26" s="3">
        <f t="shared" si="0"/>
        <v>11</v>
      </c>
      <c r="X26" s="3">
        <f t="shared" si="1"/>
        <v>11</v>
      </c>
      <c r="Y26" s="3">
        <f t="shared" si="2"/>
        <v>4</v>
      </c>
      <c r="Z26" s="3" t="str">
        <f t="shared" si="3"/>
        <v>средний</v>
      </c>
    </row>
    <row r="27" spans="2:26" ht="15" x14ac:dyDescent="0.25">
      <c r="B27" s="3">
        <v>21</v>
      </c>
      <c r="C27" s="22" t="s">
        <v>139</v>
      </c>
      <c r="D27" s="23">
        <v>1</v>
      </c>
      <c r="E27" s="23" t="s">
        <v>230</v>
      </c>
      <c r="F27" s="24">
        <v>4</v>
      </c>
      <c r="G27" s="24">
        <v>1</v>
      </c>
      <c r="H27" s="24">
        <v>1</v>
      </c>
      <c r="I27" s="24">
        <v>1</v>
      </c>
      <c r="J27" s="24">
        <v>2</v>
      </c>
      <c r="K27" s="24">
        <v>1</v>
      </c>
      <c r="L27" s="24">
        <v>1</v>
      </c>
      <c r="M27" s="24">
        <v>1</v>
      </c>
      <c r="N27" s="24">
        <v>0</v>
      </c>
      <c r="O27" s="24">
        <v>1</v>
      </c>
      <c r="P27" s="24">
        <v>1</v>
      </c>
      <c r="Q27" s="24">
        <v>0</v>
      </c>
      <c r="R27" s="24">
        <v>1</v>
      </c>
      <c r="S27" s="24">
        <v>1</v>
      </c>
      <c r="T27" s="24">
        <v>0</v>
      </c>
      <c r="U27" s="24">
        <v>2</v>
      </c>
      <c r="V27" s="24">
        <v>2</v>
      </c>
      <c r="W27" s="3">
        <f t="shared" si="0"/>
        <v>15</v>
      </c>
      <c r="X27" s="3">
        <f t="shared" si="1"/>
        <v>13</v>
      </c>
      <c r="Y27" s="3">
        <f t="shared" si="2"/>
        <v>5</v>
      </c>
      <c r="Z27" s="3" t="str">
        <f t="shared" si="3"/>
        <v>высокий</v>
      </c>
    </row>
    <row r="28" spans="2:26" ht="15" x14ac:dyDescent="0.25">
      <c r="B28" s="3">
        <v>22</v>
      </c>
      <c r="C28" s="22" t="s">
        <v>140</v>
      </c>
      <c r="D28" s="23">
        <v>1</v>
      </c>
      <c r="E28" s="23" t="s">
        <v>232</v>
      </c>
      <c r="F28" s="24">
        <v>3</v>
      </c>
      <c r="G28" s="24">
        <v>1</v>
      </c>
      <c r="H28" s="24">
        <v>1</v>
      </c>
      <c r="I28" s="24">
        <v>0</v>
      </c>
      <c r="J28" s="24">
        <v>2</v>
      </c>
      <c r="K28" s="24">
        <v>1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1</v>
      </c>
      <c r="S28" s="24">
        <v>1</v>
      </c>
      <c r="T28" s="24">
        <v>0</v>
      </c>
      <c r="U28" s="24">
        <v>2</v>
      </c>
      <c r="V28" s="24">
        <v>1</v>
      </c>
      <c r="W28" s="3">
        <f t="shared" si="0"/>
        <v>9</v>
      </c>
      <c r="X28" s="3">
        <f t="shared" si="1"/>
        <v>8</v>
      </c>
      <c r="Y28" s="3">
        <f t="shared" si="2"/>
        <v>3</v>
      </c>
      <c r="Z28" s="3" t="str">
        <f t="shared" si="3"/>
        <v>низкий</v>
      </c>
    </row>
    <row r="29" spans="2:26" ht="15" x14ac:dyDescent="0.25">
      <c r="B29" s="3">
        <v>23</v>
      </c>
      <c r="C29" s="22" t="s">
        <v>141</v>
      </c>
      <c r="D29" s="23">
        <v>1</v>
      </c>
      <c r="E29" s="23" t="s">
        <v>232</v>
      </c>
      <c r="F29" s="24">
        <v>4</v>
      </c>
      <c r="G29" s="24">
        <v>1</v>
      </c>
      <c r="H29" s="24">
        <v>1</v>
      </c>
      <c r="I29" s="24">
        <v>1</v>
      </c>
      <c r="J29" s="24">
        <v>2</v>
      </c>
      <c r="K29" s="24">
        <v>1</v>
      </c>
      <c r="L29" s="24">
        <v>1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2</v>
      </c>
      <c r="U29" s="24">
        <v>2</v>
      </c>
      <c r="V29" s="24">
        <v>0</v>
      </c>
      <c r="W29" s="3">
        <f t="shared" si="0"/>
        <v>10</v>
      </c>
      <c r="X29" s="3">
        <f t="shared" si="1"/>
        <v>10</v>
      </c>
      <c r="Y29" s="3">
        <f t="shared" si="2"/>
        <v>4</v>
      </c>
      <c r="Z29" s="3" t="str">
        <f t="shared" si="3"/>
        <v>средний</v>
      </c>
    </row>
    <row r="30" spans="2:26" ht="15" x14ac:dyDescent="0.25">
      <c r="B30" s="3">
        <v>24</v>
      </c>
      <c r="C30" s="22" t="s">
        <v>142</v>
      </c>
      <c r="D30" s="23">
        <v>1</v>
      </c>
      <c r="E30" s="23" t="s">
        <v>232</v>
      </c>
      <c r="F30" s="24">
        <v>3</v>
      </c>
      <c r="G30" s="24">
        <v>1</v>
      </c>
      <c r="H30" s="24">
        <v>1</v>
      </c>
      <c r="I30" s="24">
        <v>0</v>
      </c>
      <c r="J30" s="24">
        <v>2</v>
      </c>
      <c r="K30" s="24">
        <v>1</v>
      </c>
      <c r="L30" s="24">
        <v>0</v>
      </c>
      <c r="M30" s="24">
        <v>0</v>
      </c>
      <c r="N30" s="24">
        <v>1</v>
      </c>
      <c r="O30" s="24">
        <v>1</v>
      </c>
      <c r="P30" s="24">
        <v>1</v>
      </c>
      <c r="Q30" s="24">
        <v>0</v>
      </c>
      <c r="R30" s="24">
        <v>0</v>
      </c>
      <c r="S30" s="24">
        <v>0</v>
      </c>
      <c r="T30" s="24">
        <v>2</v>
      </c>
      <c r="U30" s="24">
        <v>2</v>
      </c>
      <c r="V30" s="24">
        <v>0</v>
      </c>
      <c r="W30" s="3">
        <f t="shared" si="0"/>
        <v>11</v>
      </c>
      <c r="X30" s="3">
        <f t="shared" si="1"/>
        <v>11</v>
      </c>
      <c r="Y30" s="3">
        <f t="shared" si="2"/>
        <v>4</v>
      </c>
      <c r="Z30" s="3" t="str">
        <f t="shared" si="3"/>
        <v>средний</v>
      </c>
    </row>
    <row r="31" spans="2:26" ht="15" x14ac:dyDescent="0.25">
      <c r="B31" s="3">
        <v>25</v>
      </c>
      <c r="C31" s="22" t="s">
        <v>143</v>
      </c>
      <c r="D31" s="23">
        <v>1</v>
      </c>
      <c r="E31" s="23" t="s">
        <v>232</v>
      </c>
      <c r="F31" s="24">
        <v>3</v>
      </c>
      <c r="G31" s="24">
        <v>2</v>
      </c>
      <c r="H31" s="24">
        <v>1</v>
      </c>
      <c r="I31" s="24">
        <v>1</v>
      </c>
      <c r="J31" s="24">
        <v>1</v>
      </c>
      <c r="K31" s="24">
        <v>0</v>
      </c>
      <c r="L31" s="24">
        <v>0</v>
      </c>
      <c r="M31" s="24">
        <v>1</v>
      </c>
      <c r="N31" s="24">
        <v>1</v>
      </c>
      <c r="O31" s="24">
        <v>0</v>
      </c>
      <c r="P31" s="24">
        <v>1</v>
      </c>
      <c r="Q31" s="24">
        <v>2</v>
      </c>
      <c r="R31" s="24">
        <v>0</v>
      </c>
      <c r="S31" s="24">
        <v>0</v>
      </c>
      <c r="T31" s="24">
        <v>1</v>
      </c>
      <c r="U31" s="24">
        <v>0</v>
      </c>
      <c r="V31" s="24">
        <v>0</v>
      </c>
      <c r="W31" s="3">
        <f t="shared" si="0"/>
        <v>9</v>
      </c>
      <c r="X31" s="3">
        <f t="shared" si="1"/>
        <v>9</v>
      </c>
      <c r="Y31" s="3">
        <f t="shared" si="2"/>
        <v>3</v>
      </c>
      <c r="Z31" s="3" t="str">
        <f t="shared" si="3"/>
        <v>низкий</v>
      </c>
    </row>
    <row r="32" spans="2:26" ht="15" x14ac:dyDescent="0.25">
      <c r="B32" s="3">
        <v>26</v>
      </c>
      <c r="C32" s="22" t="s">
        <v>144</v>
      </c>
      <c r="D32" s="23">
        <v>1</v>
      </c>
      <c r="E32" s="23" t="s">
        <v>106</v>
      </c>
      <c r="F32" s="24">
        <v>4</v>
      </c>
      <c r="G32" s="24">
        <v>1</v>
      </c>
      <c r="H32" s="24">
        <v>1</v>
      </c>
      <c r="I32" s="24">
        <v>1</v>
      </c>
      <c r="J32" s="24">
        <v>2</v>
      </c>
      <c r="K32" s="24">
        <v>1</v>
      </c>
      <c r="L32" s="24">
        <v>1</v>
      </c>
      <c r="M32" s="24">
        <v>1</v>
      </c>
      <c r="N32" s="24">
        <v>0</v>
      </c>
      <c r="O32" s="24">
        <v>1</v>
      </c>
      <c r="P32" s="24">
        <v>1</v>
      </c>
      <c r="Q32" s="24">
        <v>0</v>
      </c>
      <c r="R32" s="24">
        <v>0</v>
      </c>
      <c r="S32" s="24">
        <v>0</v>
      </c>
      <c r="T32" s="24">
        <v>2</v>
      </c>
      <c r="U32" s="24">
        <v>2</v>
      </c>
      <c r="V32" s="24">
        <v>0</v>
      </c>
      <c r="W32" s="3">
        <f t="shared" si="0"/>
        <v>13</v>
      </c>
      <c r="X32" s="3">
        <f t="shared" si="1"/>
        <v>13</v>
      </c>
      <c r="Y32" s="3">
        <f t="shared" si="2"/>
        <v>4</v>
      </c>
      <c r="Z32" s="3" t="str">
        <f t="shared" si="3"/>
        <v>средний</v>
      </c>
    </row>
    <row r="33" spans="2:26" ht="15" x14ac:dyDescent="0.25">
      <c r="B33" s="3">
        <v>27</v>
      </c>
      <c r="C33" s="22" t="s">
        <v>145</v>
      </c>
      <c r="D33" s="23">
        <v>1</v>
      </c>
      <c r="E33" s="23" t="s">
        <v>106</v>
      </c>
      <c r="F33" s="24">
        <v>5</v>
      </c>
      <c r="G33" s="24">
        <v>2</v>
      </c>
      <c r="H33" s="24">
        <v>1</v>
      </c>
      <c r="I33" s="24">
        <v>1</v>
      </c>
      <c r="J33" s="24">
        <v>2</v>
      </c>
      <c r="K33" s="24">
        <v>1</v>
      </c>
      <c r="L33" s="24">
        <v>1</v>
      </c>
      <c r="M33" s="24">
        <v>1</v>
      </c>
      <c r="N33" s="24">
        <v>1</v>
      </c>
      <c r="O33" s="24">
        <v>1</v>
      </c>
      <c r="P33" s="24">
        <v>1</v>
      </c>
      <c r="Q33" s="24">
        <v>2</v>
      </c>
      <c r="R33" s="24">
        <v>0</v>
      </c>
      <c r="S33" s="24">
        <v>0</v>
      </c>
      <c r="T33" s="24">
        <v>0</v>
      </c>
      <c r="U33" s="24">
        <v>1</v>
      </c>
      <c r="V33" s="24">
        <v>0</v>
      </c>
      <c r="W33" s="3">
        <f t="shared" si="0"/>
        <v>13</v>
      </c>
      <c r="X33" s="3">
        <f t="shared" si="1"/>
        <v>13</v>
      </c>
      <c r="Y33" s="3">
        <f t="shared" si="2"/>
        <v>4</v>
      </c>
      <c r="Z33" s="3" t="str">
        <f t="shared" si="3"/>
        <v>средний</v>
      </c>
    </row>
    <row r="34" spans="2:26" ht="15" x14ac:dyDescent="0.25">
      <c r="B34" s="3">
        <v>28</v>
      </c>
      <c r="C34" s="22" t="s">
        <v>146</v>
      </c>
      <c r="D34" s="23">
        <v>0</v>
      </c>
      <c r="E34" s="23" t="s">
        <v>106</v>
      </c>
      <c r="F34" s="24">
        <v>5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3"/>
      <c r="X34" s="3"/>
      <c r="Y34" s="3"/>
      <c r="Z34" s="3"/>
    </row>
    <row r="35" spans="2:26" ht="15" x14ac:dyDescent="0.25">
      <c r="B35" s="3">
        <v>29</v>
      </c>
      <c r="C35" s="22" t="s">
        <v>147</v>
      </c>
      <c r="D35" s="23">
        <v>1</v>
      </c>
      <c r="E35" s="23" t="s">
        <v>232</v>
      </c>
      <c r="F35" s="24">
        <v>3</v>
      </c>
      <c r="G35" s="24">
        <v>1</v>
      </c>
      <c r="H35" s="24">
        <v>1</v>
      </c>
      <c r="I35" s="24">
        <v>0</v>
      </c>
      <c r="J35" s="24">
        <v>2</v>
      </c>
      <c r="K35" s="24">
        <v>1</v>
      </c>
      <c r="L35" s="24">
        <v>1</v>
      </c>
      <c r="M35" s="24">
        <v>0</v>
      </c>
      <c r="N35" s="24">
        <v>0</v>
      </c>
      <c r="O35" s="24">
        <v>1</v>
      </c>
      <c r="P35" s="24">
        <v>0</v>
      </c>
      <c r="Q35" s="24">
        <v>0</v>
      </c>
      <c r="R35" s="24">
        <v>0</v>
      </c>
      <c r="S35" s="24">
        <v>0</v>
      </c>
      <c r="T35" s="24">
        <v>1</v>
      </c>
      <c r="U35" s="24">
        <v>2</v>
      </c>
      <c r="V35" s="24">
        <v>1</v>
      </c>
      <c r="W35" s="3">
        <f t="shared" si="0"/>
        <v>10</v>
      </c>
      <c r="X35" s="3">
        <f t="shared" si="1"/>
        <v>9</v>
      </c>
      <c r="Y35" s="3">
        <f t="shared" si="2"/>
        <v>4</v>
      </c>
      <c r="Z35" s="3" t="str">
        <f t="shared" si="3"/>
        <v>средний</v>
      </c>
    </row>
    <row r="36" spans="2:26" x14ac:dyDescent="0.2">
      <c r="B36" s="3">
        <v>30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3"/>
      <c r="X36" s="3"/>
      <c r="Y36" s="3"/>
      <c r="Z36" s="3"/>
    </row>
    <row r="37" spans="2:26" x14ac:dyDescent="0.2">
      <c r="B37" s="3">
        <v>31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3"/>
      <c r="X37" s="3"/>
      <c r="Y37" s="3"/>
      <c r="Z37" s="3"/>
    </row>
    <row r="38" spans="2:26" x14ac:dyDescent="0.2">
      <c r="B38" s="3">
        <v>32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3"/>
      <c r="X38" s="3"/>
      <c r="Y38" s="3"/>
      <c r="Z38" s="3"/>
    </row>
    <row r="39" spans="2:26" x14ac:dyDescent="0.2">
      <c r="B39" s="3">
        <v>33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3"/>
      <c r="X39" s="3"/>
      <c r="Y39" s="3"/>
      <c r="Z39" s="3"/>
    </row>
    <row r="40" spans="2:26" x14ac:dyDescent="0.2">
      <c r="B40" s="3">
        <v>34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3"/>
      <c r="X40" s="3"/>
      <c r="Y40" s="3"/>
      <c r="Z40" s="3"/>
    </row>
    <row r="41" spans="2:26" x14ac:dyDescent="0.2">
      <c r="B41" s="3">
        <v>35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3"/>
      <c r="X41" s="3"/>
      <c r="Y41" s="3"/>
      <c r="Z41" s="3"/>
    </row>
    <row r="42" spans="2:26" x14ac:dyDescent="0.2">
      <c r="B42" s="16" t="s">
        <v>31</v>
      </c>
      <c r="C42" s="17">
        <f>COUNTIF(C7:C41,"*")</f>
        <v>29</v>
      </c>
      <c r="D42" s="6">
        <f>SUM(D7:D41)</f>
        <v>26</v>
      </c>
      <c r="E42" s="7"/>
      <c r="F42" s="7"/>
      <c r="G42" s="7"/>
      <c r="H42" s="6">
        <f>SUM(H7:H41)</f>
        <v>24</v>
      </c>
      <c r="I42" s="6">
        <f t="shared" ref="I42:X42" si="4">SUM(I7:I41)</f>
        <v>21</v>
      </c>
      <c r="J42" s="6">
        <f t="shared" si="4"/>
        <v>41</v>
      </c>
      <c r="K42" s="6">
        <f t="shared" si="4"/>
        <v>11</v>
      </c>
      <c r="L42" s="6">
        <f t="shared" si="4"/>
        <v>18</v>
      </c>
      <c r="M42" s="6">
        <f t="shared" si="4"/>
        <v>18</v>
      </c>
      <c r="N42" s="6">
        <f t="shared" si="4"/>
        <v>19</v>
      </c>
      <c r="O42" s="6">
        <f t="shared" si="4"/>
        <v>17</v>
      </c>
      <c r="P42" s="6">
        <f t="shared" si="4"/>
        <v>20</v>
      </c>
      <c r="Q42" s="6">
        <f t="shared" si="4"/>
        <v>21</v>
      </c>
      <c r="R42" s="6">
        <f t="shared" si="4"/>
        <v>11</v>
      </c>
      <c r="S42" s="6">
        <f t="shared" si="4"/>
        <v>7</v>
      </c>
      <c r="T42" s="6">
        <f t="shared" si="4"/>
        <v>25</v>
      </c>
      <c r="U42" s="6">
        <f t="shared" si="4"/>
        <v>41</v>
      </c>
      <c r="V42" s="6">
        <f t="shared" si="4"/>
        <v>6</v>
      </c>
      <c r="W42" s="6">
        <f t="shared" si="4"/>
        <v>300</v>
      </c>
      <c r="X42" s="6">
        <f t="shared" si="4"/>
        <v>294</v>
      </c>
      <c r="Y42" s="6">
        <f>AVERAGE(Y7:Y41)</f>
        <v>3.8846153846153846</v>
      </c>
      <c r="Z42" s="6" t="str">
        <f t="shared" si="3"/>
        <v>высокий</v>
      </c>
    </row>
    <row r="43" spans="2:26" x14ac:dyDescent="0.2">
      <c r="B43" s="27" t="s">
        <v>33</v>
      </c>
      <c r="C43" s="28"/>
      <c r="D43" s="28"/>
      <c r="E43" s="28"/>
      <c r="F43" s="28"/>
      <c r="G43" s="50"/>
      <c r="H43" s="2"/>
      <c r="I43" s="2"/>
      <c r="J43" s="3">
        <f>COUNTIF(J7:J41,"=2")</f>
        <v>19</v>
      </c>
      <c r="K43" s="3"/>
      <c r="L43" s="3"/>
      <c r="M43" s="3"/>
      <c r="N43" s="3"/>
      <c r="O43" s="3"/>
      <c r="P43" s="3"/>
      <c r="Q43" s="3">
        <f>COUNTIF(Q7:Q41,"=2")</f>
        <v>10</v>
      </c>
      <c r="R43" s="3"/>
      <c r="S43" s="3"/>
      <c r="T43" s="3">
        <f>COUNTIF(T7:T41,"=2")</f>
        <v>8</v>
      </c>
      <c r="U43" s="3">
        <f>COUNTIF(U7:U41,"=2")</f>
        <v>18</v>
      </c>
      <c r="V43" s="3">
        <f>COUNTIF(V7:V41,"=2")</f>
        <v>2</v>
      </c>
      <c r="W43" s="25" t="s">
        <v>37</v>
      </c>
      <c r="X43" s="26"/>
      <c r="Y43" s="8">
        <f>COUNTIF(Y7:Y41,"=5")</f>
        <v>2</v>
      </c>
      <c r="Z43" s="2"/>
    </row>
    <row r="44" spans="2:26" x14ac:dyDescent="0.2">
      <c r="B44" s="27" t="s">
        <v>34</v>
      </c>
      <c r="C44" s="28"/>
      <c r="D44" s="28"/>
      <c r="E44" s="28"/>
      <c r="F44" s="28"/>
      <c r="G44" s="50"/>
      <c r="H44" s="3">
        <f>COUNTIF(H7:H41,"=1")</f>
        <v>24</v>
      </c>
      <c r="I44" s="3">
        <f>COUNTIF(I7:I41,"=1")</f>
        <v>21</v>
      </c>
      <c r="J44" s="3">
        <f t="shared" ref="J44:V44" si="5">COUNTIF(J7:J41,"=1")</f>
        <v>3</v>
      </c>
      <c r="K44" s="3">
        <f t="shared" si="5"/>
        <v>11</v>
      </c>
      <c r="L44" s="3">
        <f t="shared" si="5"/>
        <v>18</v>
      </c>
      <c r="M44" s="3">
        <f t="shared" si="5"/>
        <v>18</v>
      </c>
      <c r="N44" s="3">
        <f t="shared" si="5"/>
        <v>19</v>
      </c>
      <c r="O44" s="3">
        <f t="shared" si="5"/>
        <v>17</v>
      </c>
      <c r="P44" s="3">
        <f t="shared" si="5"/>
        <v>20</v>
      </c>
      <c r="Q44" s="3">
        <f t="shared" si="5"/>
        <v>1</v>
      </c>
      <c r="R44" s="3">
        <f t="shared" si="5"/>
        <v>11</v>
      </c>
      <c r="S44" s="3">
        <f t="shared" si="5"/>
        <v>7</v>
      </c>
      <c r="T44" s="3">
        <f t="shared" si="5"/>
        <v>9</v>
      </c>
      <c r="U44" s="3">
        <f t="shared" si="5"/>
        <v>5</v>
      </c>
      <c r="V44" s="3">
        <f t="shared" si="5"/>
        <v>2</v>
      </c>
      <c r="W44" s="25" t="s">
        <v>38</v>
      </c>
      <c r="X44" s="26"/>
      <c r="Y44" s="8">
        <f>COUNTIF(Y7:Y41,"=4")</f>
        <v>19</v>
      </c>
      <c r="Z44" s="2"/>
    </row>
    <row r="45" spans="2:26" x14ac:dyDescent="0.2">
      <c r="B45" s="27" t="s">
        <v>35</v>
      </c>
      <c r="C45" s="28"/>
      <c r="D45" s="28"/>
      <c r="E45" s="28"/>
      <c r="F45" s="28"/>
      <c r="G45" s="50"/>
      <c r="H45" s="3">
        <f>COUNTIF(H7:H41,"=0")</f>
        <v>2</v>
      </c>
      <c r="I45" s="3">
        <f t="shared" ref="I45:V45" si="6">COUNTIF(I7:I41,"=0")</f>
        <v>5</v>
      </c>
      <c r="J45" s="3">
        <f t="shared" si="6"/>
        <v>4</v>
      </c>
      <c r="K45" s="3">
        <f t="shared" si="6"/>
        <v>15</v>
      </c>
      <c r="L45" s="3">
        <f t="shared" si="6"/>
        <v>8</v>
      </c>
      <c r="M45" s="3">
        <f t="shared" si="6"/>
        <v>8</v>
      </c>
      <c r="N45" s="3">
        <f t="shared" si="6"/>
        <v>7</v>
      </c>
      <c r="O45" s="3">
        <f t="shared" si="6"/>
        <v>9</v>
      </c>
      <c r="P45" s="3">
        <f t="shared" si="6"/>
        <v>6</v>
      </c>
      <c r="Q45" s="3">
        <f t="shared" si="6"/>
        <v>15</v>
      </c>
      <c r="R45" s="3">
        <f t="shared" si="6"/>
        <v>15</v>
      </c>
      <c r="S45" s="3">
        <f t="shared" si="6"/>
        <v>19</v>
      </c>
      <c r="T45" s="3">
        <f t="shared" si="6"/>
        <v>9</v>
      </c>
      <c r="U45" s="3">
        <f t="shared" si="6"/>
        <v>3</v>
      </c>
      <c r="V45" s="3">
        <f t="shared" si="6"/>
        <v>22</v>
      </c>
      <c r="W45" s="25" t="s">
        <v>39</v>
      </c>
      <c r="X45" s="26"/>
      <c r="Y45" s="8">
        <f>COUNTIF(Y7:Y41,"=3")</f>
        <v>5</v>
      </c>
      <c r="Z45" s="2"/>
    </row>
    <row r="46" spans="2:26" x14ac:dyDescent="0.2">
      <c r="B46" s="27" t="s">
        <v>36</v>
      </c>
      <c r="C46" s="28"/>
      <c r="D46" s="28"/>
      <c r="E46" s="28"/>
      <c r="F46" s="28"/>
      <c r="G46" s="50"/>
      <c r="H46" s="3">
        <f>COUNTIF(H7:H41,"=Н")</f>
        <v>0</v>
      </c>
      <c r="I46" s="3">
        <f t="shared" ref="I46:V46" si="7">COUNTIF(I7:I41,"=Н")</f>
        <v>0</v>
      </c>
      <c r="J46" s="3">
        <f t="shared" si="7"/>
        <v>0</v>
      </c>
      <c r="K46" s="3">
        <f t="shared" si="7"/>
        <v>0</v>
      </c>
      <c r="L46" s="3">
        <f t="shared" si="7"/>
        <v>0</v>
      </c>
      <c r="M46" s="3">
        <f t="shared" si="7"/>
        <v>0</v>
      </c>
      <c r="N46" s="3">
        <f t="shared" si="7"/>
        <v>0</v>
      </c>
      <c r="O46" s="3">
        <f t="shared" si="7"/>
        <v>0</v>
      </c>
      <c r="P46" s="3">
        <f t="shared" si="7"/>
        <v>0</v>
      </c>
      <c r="Q46" s="3">
        <f t="shared" si="7"/>
        <v>0</v>
      </c>
      <c r="R46" s="3">
        <f t="shared" si="7"/>
        <v>0</v>
      </c>
      <c r="S46" s="3">
        <f t="shared" si="7"/>
        <v>0</v>
      </c>
      <c r="T46" s="3">
        <f t="shared" si="7"/>
        <v>0</v>
      </c>
      <c r="U46" s="3">
        <f t="shared" si="7"/>
        <v>0</v>
      </c>
      <c r="V46" s="3">
        <f t="shared" si="7"/>
        <v>0</v>
      </c>
      <c r="W46" s="25" t="s">
        <v>40</v>
      </c>
      <c r="X46" s="26"/>
      <c r="Y46" s="8">
        <f>COUNTIF(Y7:Y41,"=2")</f>
        <v>0</v>
      </c>
      <c r="Z46" s="2"/>
    </row>
  </sheetData>
  <sheetProtection selectLockedCells="1"/>
  <mergeCells count="33">
    <mergeCell ref="Y1:Y6"/>
    <mergeCell ref="Z1:Z6"/>
    <mergeCell ref="H2:H5"/>
    <mergeCell ref="I2:I5"/>
    <mergeCell ref="J2:J5"/>
    <mergeCell ref="K2:K5"/>
    <mergeCell ref="L2:L5"/>
    <mergeCell ref="M2:M5"/>
    <mergeCell ref="H1:V1"/>
    <mergeCell ref="N2:N5"/>
    <mergeCell ref="O2:O5"/>
    <mergeCell ref="P2:P5"/>
    <mergeCell ref="Q2:Q5"/>
    <mergeCell ref="B43:G43"/>
    <mergeCell ref="W1:W6"/>
    <mergeCell ref="X1:X6"/>
    <mergeCell ref="B1:B6"/>
    <mergeCell ref="C1:C6"/>
    <mergeCell ref="D1:D6"/>
    <mergeCell ref="E1:E6"/>
    <mergeCell ref="G1:G6"/>
    <mergeCell ref="W43:X43"/>
    <mergeCell ref="R2:S5"/>
    <mergeCell ref="T2:T5"/>
    <mergeCell ref="U2:U5"/>
    <mergeCell ref="V2:V5"/>
    <mergeCell ref="F1:F6"/>
    <mergeCell ref="B44:G44"/>
    <mergeCell ref="W44:X44"/>
    <mergeCell ref="B45:G45"/>
    <mergeCell ref="W45:X45"/>
    <mergeCell ref="B46:G46"/>
    <mergeCell ref="W46:X4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14"/>
  <sheetViews>
    <sheetView topLeftCell="AF1" zoomScale="90" zoomScaleNormal="90" workbookViewId="0">
      <selection activeCell="AF14" sqref="A14:XFD17"/>
    </sheetView>
  </sheetViews>
  <sheetFormatPr defaultRowHeight="12.75" x14ac:dyDescent="0.2"/>
  <cols>
    <col min="1" max="1" width="4.28515625" style="9" customWidth="1"/>
    <col min="2" max="5" width="9.140625" style="9"/>
    <col min="6" max="61" width="9.140625" style="9" customWidth="1"/>
    <col min="62" max="16384" width="9.140625" style="9"/>
  </cols>
  <sheetData>
    <row r="1" spans="2:61" x14ac:dyDescent="0.2">
      <c r="B1" s="67" t="s">
        <v>41</v>
      </c>
      <c r="C1" s="70" t="s">
        <v>42</v>
      </c>
      <c r="D1" s="67" t="s">
        <v>60</v>
      </c>
      <c r="E1" s="67" t="s">
        <v>58</v>
      </c>
      <c r="F1" s="73" t="s">
        <v>5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10"/>
      <c r="BB1" s="10"/>
      <c r="BC1" s="10"/>
      <c r="BD1" s="67" t="s">
        <v>29</v>
      </c>
      <c r="BE1" s="67" t="s">
        <v>30</v>
      </c>
      <c r="BF1" s="75" t="s">
        <v>43</v>
      </c>
      <c r="BG1" s="75" t="s">
        <v>44</v>
      </c>
      <c r="BH1" s="75" t="s">
        <v>45</v>
      </c>
      <c r="BI1" s="75" t="s">
        <v>46</v>
      </c>
    </row>
    <row r="2" spans="2:61" ht="15" customHeight="1" x14ac:dyDescent="0.2">
      <c r="B2" s="68"/>
      <c r="C2" s="71"/>
      <c r="D2" s="68"/>
      <c r="E2" s="68"/>
      <c r="F2" s="51" t="s">
        <v>8</v>
      </c>
      <c r="G2" s="52"/>
      <c r="H2" s="53"/>
      <c r="I2" s="51" t="s">
        <v>8</v>
      </c>
      <c r="J2" s="52"/>
      <c r="K2" s="53"/>
      <c r="L2" s="51" t="s">
        <v>47</v>
      </c>
      <c r="M2" s="52"/>
      <c r="N2" s="52"/>
      <c r="O2" s="53"/>
      <c r="P2" s="51" t="s">
        <v>9</v>
      </c>
      <c r="Q2" s="52"/>
      <c r="R2" s="53"/>
      <c r="S2" s="51" t="s">
        <v>10</v>
      </c>
      <c r="T2" s="52"/>
      <c r="U2" s="53"/>
      <c r="V2" s="51" t="s">
        <v>11</v>
      </c>
      <c r="W2" s="52"/>
      <c r="X2" s="53"/>
      <c r="Y2" s="51" t="s">
        <v>12</v>
      </c>
      <c r="Z2" s="52"/>
      <c r="AA2" s="53"/>
      <c r="AB2" s="51" t="s">
        <v>13</v>
      </c>
      <c r="AC2" s="52"/>
      <c r="AD2" s="53"/>
      <c r="AE2" s="51" t="s">
        <v>8</v>
      </c>
      <c r="AF2" s="52"/>
      <c r="AG2" s="53"/>
      <c r="AH2" s="51" t="s">
        <v>14</v>
      </c>
      <c r="AI2" s="52"/>
      <c r="AJ2" s="52"/>
      <c r="AK2" s="53"/>
      <c r="AL2" s="51" t="s">
        <v>15</v>
      </c>
      <c r="AM2" s="52"/>
      <c r="AN2" s="52"/>
      <c r="AO2" s="52"/>
      <c r="AP2" s="52"/>
      <c r="AQ2" s="53"/>
      <c r="AR2" s="51" t="s">
        <v>28</v>
      </c>
      <c r="AS2" s="52"/>
      <c r="AT2" s="52"/>
      <c r="AU2" s="53"/>
      <c r="AV2" s="51" t="s">
        <v>16</v>
      </c>
      <c r="AW2" s="52"/>
      <c r="AX2" s="52"/>
      <c r="AY2" s="53"/>
      <c r="AZ2" s="51" t="s">
        <v>15</v>
      </c>
      <c r="BA2" s="52"/>
      <c r="BB2" s="52"/>
      <c r="BC2" s="53"/>
      <c r="BD2" s="68"/>
      <c r="BE2" s="68"/>
      <c r="BF2" s="76"/>
      <c r="BG2" s="76"/>
      <c r="BH2" s="76"/>
      <c r="BI2" s="76"/>
    </row>
    <row r="3" spans="2:61" x14ac:dyDescent="0.2">
      <c r="B3" s="68"/>
      <c r="C3" s="71"/>
      <c r="D3" s="68"/>
      <c r="E3" s="68"/>
      <c r="F3" s="54"/>
      <c r="G3" s="55"/>
      <c r="H3" s="56"/>
      <c r="I3" s="54"/>
      <c r="J3" s="55"/>
      <c r="K3" s="56"/>
      <c r="L3" s="54"/>
      <c r="M3" s="55"/>
      <c r="N3" s="55"/>
      <c r="O3" s="56"/>
      <c r="P3" s="54"/>
      <c r="Q3" s="55"/>
      <c r="R3" s="56"/>
      <c r="S3" s="54"/>
      <c r="T3" s="55"/>
      <c r="U3" s="56"/>
      <c r="V3" s="54"/>
      <c r="W3" s="55"/>
      <c r="X3" s="56"/>
      <c r="Y3" s="54"/>
      <c r="Z3" s="55"/>
      <c r="AA3" s="56"/>
      <c r="AB3" s="54"/>
      <c r="AC3" s="55"/>
      <c r="AD3" s="56"/>
      <c r="AE3" s="54"/>
      <c r="AF3" s="55"/>
      <c r="AG3" s="56"/>
      <c r="AH3" s="54"/>
      <c r="AI3" s="55"/>
      <c r="AJ3" s="55"/>
      <c r="AK3" s="56"/>
      <c r="AL3" s="54"/>
      <c r="AM3" s="55"/>
      <c r="AN3" s="55"/>
      <c r="AO3" s="55"/>
      <c r="AP3" s="55"/>
      <c r="AQ3" s="56"/>
      <c r="AR3" s="54"/>
      <c r="AS3" s="55"/>
      <c r="AT3" s="55"/>
      <c r="AU3" s="56"/>
      <c r="AV3" s="54"/>
      <c r="AW3" s="55"/>
      <c r="AX3" s="55"/>
      <c r="AY3" s="56"/>
      <c r="AZ3" s="54"/>
      <c r="BA3" s="55"/>
      <c r="BB3" s="55"/>
      <c r="BC3" s="56"/>
      <c r="BD3" s="68"/>
      <c r="BE3" s="68"/>
      <c r="BF3" s="76"/>
      <c r="BG3" s="76"/>
      <c r="BH3" s="76"/>
      <c r="BI3" s="76"/>
    </row>
    <row r="4" spans="2:61" x14ac:dyDescent="0.2">
      <c r="B4" s="68"/>
      <c r="C4" s="71"/>
      <c r="D4" s="68"/>
      <c r="E4" s="68"/>
      <c r="F4" s="54"/>
      <c r="G4" s="55"/>
      <c r="H4" s="56"/>
      <c r="I4" s="54"/>
      <c r="J4" s="55"/>
      <c r="K4" s="56"/>
      <c r="L4" s="54"/>
      <c r="M4" s="55"/>
      <c r="N4" s="55"/>
      <c r="O4" s="56"/>
      <c r="P4" s="54"/>
      <c r="Q4" s="55"/>
      <c r="R4" s="56"/>
      <c r="S4" s="54"/>
      <c r="T4" s="55"/>
      <c r="U4" s="56"/>
      <c r="V4" s="54"/>
      <c r="W4" s="55"/>
      <c r="X4" s="56"/>
      <c r="Y4" s="54"/>
      <c r="Z4" s="55"/>
      <c r="AA4" s="56"/>
      <c r="AB4" s="54"/>
      <c r="AC4" s="55"/>
      <c r="AD4" s="56"/>
      <c r="AE4" s="54"/>
      <c r="AF4" s="55"/>
      <c r="AG4" s="56"/>
      <c r="AH4" s="54"/>
      <c r="AI4" s="55"/>
      <c r="AJ4" s="55"/>
      <c r="AK4" s="56"/>
      <c r="AL4" s="54"/>
      <c r="AM4" s="55"/>
      <c r="AN4" s="55"/>
      <c r="AO4" s="55"/>
      <c r="AP4" s="55"/>
      <c r="AQ4" s="56"/>
      <c r="AR4" s="54"/>
      <c r="AS4" s="55"/>
      <c r="AT4" s="55"/>
      <c r="AU4" s="56"/>
      <c r="AV4" s="54"/>
      <c r="AW4" s="55"/>
      <c r="AX4" s="55"/>
      <c r="AY4" s="56"/>
      <c r="AZ4" s="54"/>
      <c r="BA4" s="55"/>
      <c r="BB4" s="55"/>
      <c r="BC4" s="56"/>
      <c r="BD4" s="68"/>
      <c r="BE4" s="68"/>
      <c r="BF4" s="76"/>
      <c r="BG4" s="76"/>
      <c r="BH4" s="76"/>
      <c r="BI4" s="76"/>
    </row>
    <row r="5" spans="2:61" ht="51.75" customHeight="1" x14ac:dyDescent="0.2">
      <c r="B5" s="68"/>
      <c r="C5" s="71"/>
      <c r="D5" s="68"/>
      <c r="E5" s="68"/>
      <c r="F5" s="57"/>
      <c r="G5" s="58"/>
      <c r="H5" s="59"/>
      <c r="I5" s="57"/>
      <c r="J5" s="58"/>
      <c r="K5" s="59"/>
      <c r="L5" s="57"/>
      <c r="M5" s="58"/>
      <c r="N5" s="58"/>
      <c r="O5" s="59"/>
      <c r="P5" s="57"/>
      <c r="Q5" s="58"/>
      <c r="R5" s="59"/>
      <c r="S5" s="57"/>
      <c r="T5" s="58"/>
      <c r="U5" s="59"/>
      <c r="V5" s="57"/>
      <c r="W5" s="58"/>
      <c r="X5" s="59"/>
      <c r="Y5" s="57"/>
      <c r="Z5" s="58"/>
      <c r="AA5" s="59"/>
      <c r="AB5" s="57"/>
      <c r="AC5" s="58"/>
      <c r="AD5" s="59"/>
      <c r="AE5" s="57"/>
      <c r="AF5" s="58"/>
      <c r="AG5" s="59"/>
      <c r="AH5" s="57"/>
      <c r="AI5" s="58"/>
      <c r="AJ5" s="58"/>
      <c r="AK5" s="59"/>
      <c r="AL5" s="57"/>
      <c r="AM5" s="58"/>
      <c r="AN5" s="58"/>
      <c r="AO5" s="58"/>
      <c r="AP5" s="58"/>
      <c r="AQ5" s="59"/>
      <c r="AR5" s="57"/>
      <c r="AS5" s="58"/>
      <c r="AT5" s="58"/>
      <c r="AU5" s="59"/>
      <c r="AV5" s="57"/>
      <c r="AW5" s="58"/>
      <c r="AX5" s="58"/>
      <c r="AY5" s="59"/>
      <c r="AZ5" s="57"/>
      <c r="BA5" s="58"/>
      <c r="BB5" s="58"/>
      <c r="BC5" s="59"/>
      <c r="BD5" s="68"/>
      <c r="BE5" s="68"/>
      <c r="BF5" s="76"/>
      <c r="BG5" s="76"/>
      <c r="BH5" s="76"/>
      <c r="BI5" s="76"/>
    </row>
    <row r="6" spans="2:61" x14ac:dyDescent="0.2">
      <c r="B6" s="68"/>
      <c r="C6" s="71"/>
      <c r="D6" s="68"/>
      <c r="E6" s="68"/>
      <c r="F6" s="60">
        <v>1</v>
      </c>
      <c r="G6" s="61"/>
      <c r="H6" s="62"/>
      <c r="I6" s="60">
        <v>2</v>
      </c>
      <c r="J6" s="61"/>
      <c r="K6" s="62"/>
      <c r="L6" s="60">
        <v>3</v>
      </c>
      <c r="M6" s="61"/>
      <c r="N6" s="61"/>
      <c r="O6" s="62"/>
      <c r="P6" s="60">
        <v>4</v>
      </c>
      <c r="Q6" s="61"/>
      <c r="R6" s="62"/>
      <c r="S6" s="60" t="s">
        <v>17</v>
      </c>
      <c r="T6" s="61"/>
      <c r="U6" s="62"/>
      <c r="V6" s="60" t="s">
        <v>18</v>
      </c>
      <c r="W6" s="61"/>
      <c r="X6" s="62"/>
      <c r="Y6" s="60" t="s">
        <v>19</v>
      </c>
      <c r="Z6" s="61"/>
      <c r="AA6" s="62"/>
      <c r="AB6" s="60" t="s">
        <v>20</v>
      </c>
      <c r="AC6" s="61"/>
      <c r="AD6" s="62"/>
      <c r="AE6" s="60" t="s">
        <v>21</v>
      </c>
      <c r="AF6" s="61"/>
      <c r="AG6" s="62"/>
      <c r="AH6" s="60" t="s">
        <v>22</v>
      </c>
      <c r="AI6" s="61"/>
      <c r="AJ6" s="61"/>
      <c r="AK6" s="62"/>
      <c r="AL6" s="60" t="s">
        <v>23</v>
      </c>
      <c r="AM6" s="61"/>
      <c r="AN6" s="62"/>
      <c r="AO6" s="60" t="s">
        <v>24</v>
      </c>
      <c r="AP6" s="61"/>
      <c r="AQ6" s="62"/>
      <c r="AR6" s="60" t="s">
        <v>25</v>
      </c>
      <c r="AS6" s="61"/>
      <c r="AT6" s="61"/>
      <c r="AU6" s="62"/>
      <c r="AV6" s="60" t="s">
        <v>26</v>
      </c>
      <c r="AW6" s="61"/>
      <c r="AX6" s="61"/>
      <c r="AY6" s="62"/>
      <c r="AZ6" s="60" t="s">
        <v>27</v>
      </c>
      <c r="BA6" s="61"/>
      <c r="BB6" s="61"/>
      <c r="BC6" s="62"/>
      <c r="BD6" s="68"/>
      <c r="BE6" s="68"/>
      <c r="BF6" s="76"/>
      <c r="BG6" s="76"/>
      <c r="BH6" s="76"/>
      <c r="BI6" s="76"/>
    </row>
    <row r="7" spans="2:61" x14ac:dyDescent="0.2">
      <c r="B7" s="69"/>
      <c r="C7" s="72"/>
      <c r="D7" s="69"/>
      <c r="E7" s="69"/>
      <c r="F7" s="4" t="s">
        <v>48</v>
      </c>
      <c r="G7" s="4" t="s">
        <v>49</v>
      </c>
      <c r="H7" s="4" t="s">
        <v>57</v>
      </c>
      <c r="I7" s="4" t="s">
        <v>48</v>
      </c>
      <c r="J7" s="4" t="s">
        <v>49</v>
      </c>
      <c r="K7" s="4" t="s">
        <v>57</v>
      </c>
      <c r="L7" s="4" t="s">
        <v>50</v>
      </c>
      <c r="M7" s="4" t="s">
        <v>48</v>
      </c>
      <c r="N7" s="4" t="s">
        <v>49</v>
      </c>
      <c r="O7" s="4" t="s">
        <v>57</v>
      </c>
      <c r="P7" s="4" t="s">
        <v>48</v>
      </c>
      <c r="Q7" s="4" t="s">
        <v>49</v>
      </c>
      <c r="R7" s="4" t="s">
        <v>57</v>
      </c>
      <c r="S7" s="4" t="s">
        <v>48</v>
      </c>
      <c r="T7" s="4" t="s">
        <v>49</v>
      </c>
      <c r="U7" s="4" t="s">
        <v>57</v>
      </c>
      <c r="V7" s="4" t="s">
        <v>48</v>
      </c>
      <c r="W7" s="4" t="s">
        <v>49</v>
      </c>
      <c r="X7" s="4" t="s">
        <v>57</v>
      </c>
      <c r="Y7" s="4" t="s">
        <v>48</v>
      </c>
      <c r="Z7" s="4" t="s">
        <v>49</v>
      </c>
      <c r="AA7" s="4" t="s">
        <v>57</v>
      </c>
      <c r="AB7" s="4" t="s">
        <v>48</v>
      </c>
      <c r="AC7" s="4" t="s">
        <v>49</v>
      </c>
      <c r="AD7" s="4" t="s">
        <v>57</v>
      </c>
      <c r="AE7" s="4" t="s">
        <v>48</v>
      </c>
      <c r="AF7" s="4" t="s">
        <v>49</v>
      </c>
      <c r="AG7" s="4" t="s">
        <v>57</v>
      </c>
      <c r="AH7" s="4" t="s">
        <v>50</v>
      </c>
      <c r="AI7" s="4" t="s">
        <v>48</v>
      </c>
      <c r="AJ7" s="4" t="s">
        <v>49</v>
      </c>
      <c r="AK7" s="4" t="s">
        <v>57</v>
      </c>
      <c r="AL7" s="4" t="s">
        <v>48</v>
      </c>
      <c r="AM7" s="4" t="s">
        <v>49</v>
      </c>
      <c r="AN7" s="4" t="s">
        <v>57</v>
      </c>
      <c r="AO7" s="4" t="s">
        <v>48</v>
      </c>
      <c r="AP7" s="4" t="s">
        <v>49</v>
      </c>
      <c r="AQ7" s="4" t="s">
        <v>57</v>
      </c>
      <c r="AR7" s="4" t="s">
        <v>50</v>
      </c>
      <c r="AS7" s="5" t="s">
        <v>48</v>
      </c>
      <c r="AT7" s="5" t="s">
        <v>49</v>
      </c>
      <c r="AU7" s="4" t="s">
        <v>57</v>
      </c>
      <c r="AV7" s="4" t="s">
        <v>50</v>
      </c>
      <c r="AW7" s="5" t="s">
        <v>48</v>
      </c>
      <c r="AX7" s="5" t="s">
        <v>49</v>
      </c>
      <c r="AY7" s="4" t="s">
        <v>57</v>
      </c>
      <c r="AZ7" s="5" t="s">
        <v>50</v>
      </c>
      <c r="BA7" s="5" t="s">
        <v>48</v>
      </c>
      <c r="BB7" s="5" t="s">
        <v>49</v>
      </c>
      <c r="BC7" s="4" t="s">
        <v>57</v>
      </c>
      <c r="BD7" s="69"/>
      <c r="BE7" s="69"/>
      <c r="BF7" s="77"/>
      <c r="BG7" s="77"/>
      <c r="BH7" s="77"/>
      <c r="BI7" s="77"/>
    </row>
    <row r="8" spans="2:61" s="13" customFormat="1" x14ac:dyDescent="0.25">
      <c r="B8" s="65" t="s">
        <v>231</v>
      </c>
      <c r="C8" s="15" t="s">
        <v>51</v>
      </c>
      <c r="D8" s="18">
        <f>'5 А'!C42</f>
        <v>30</v>
      </c>
      <c r="E8" s="18">
        <f>'5 А'!D42</f>
        <v>26</v>
      </c>
      <c r="F8" s="11">
        <f>'5 А'!H44</f>
        <v>26</v>
      </c>
      <c r="G8" s="11">
        <f>'5 А'!$H45</f>
        <v>0</v>
      </c>
      <c r="H8" s="11">
        <f>'5 А'!$H46</f>
        <v>0</v>
      </c>
      <c r="I8" s="11">
        <f>'5 А'!$I44</f>
        <v>26</v>
      </c>
      <c r="J8" s="11">
        <f>'5 А'!$I45</f>
        <v>0</v>
      </c>
      <c r="K8" s="11">
        <f>'5 А'!$I46</f>
        <v>0</v>
      </c>
      <c r="L8" s="11">
        <f>'5 А'!$J43</f>
        <v>20</v>
      </c>
      <c r="M8" s="11">
        <f>'5 А'!$J44</f>
        <v>4</v>
      </c>
      <c r="N8" s="11">
        <f>'5 А'!$J45</f>
        <v>2</v>
      </c>
      <c r="O8" s="11">
        <f>'5 А'!$J46</f>
        <v>0</v>
      </c>
      <c r="P8" s="11">
        <f>'5 А'!$K44</f>
        <v>22</v>
      </c>
      <c r="Q8" s="11">
        <f>'5 А'!$K45</f>
        <v>4</v>
      </c>
      <c r="R8" s="11">
        <f>'5 А'!$K46</f>
        <v>0</v>
      </c>
      <c r="S8" s="11">
        <f>'5 А'!$L44</f>
        <v>26</v>
      </c>
      <c r="T8" s="11">
        <f>'5 А'!$L45</f>
        <v>0</v>
      </c>
      <c r="U8" s="11">
        <f>'5 А'!$L46</f>
        <v>0</v>
      </c>
      <c r="V8" s="11">
        <f>'5 А'!$M44</f>
        <v>26</v>
      </c>
      <c r="W8" s="11">
        <f>'5 А'!$M45</f>
        <v>0</v>
      </c>
      <c r="X8" s="11">
        <f>'5 А'!$M46</f>
        <v>0</v>
      </c>
      <c r="Y8" s="11">
        <f>'5 А'!$N44</f>
        <v>25</v>
      </c>
      <c r="Z8" s="11">
        <f>'5 А'!$N45</f>
        <v>1</v>
      </c>
      <c r="AA8" s="11">
        <f>'5 А'!$N46</f>
        <v>0</v>
      </c>
      <c r="AB8" s="11">
        <f>'5 А'!$O44</f>
        <v>21</v>
      </c>
      <c r="AC8" s="11">
        <f>'5 А'!$O45</f>
        <v>5</v>
      </c>
      <c r="AD8" s="11">
        <f>'5 А'!$O46</f>
        <v>0</v>
      </c>
      <c r="AE8" s="11">
        <f>'5 А'!$P44</f>
        <v>26</v>
      </c>
      <c r="AF8" s="11">
        <f>'5 А'!$P45</f>
        <v>0</v>
      </c>
      <c r="AG8" s="11">
        <f>'5 А'!$P46</f>
        <v>0</v>
      </c>
      <c r="AH8" s="11">
        <f>'5 А'!$Q43</f>
        <v>18</v>
      </c>
      <c r="AI8" s="11">
        <f>'5 А'!$Q44</f>
        <v>0</v>
      </c>
      <c r="AJ8" s="11">
        <f>'5 А'!$Q45</f>
        <v>8</v>
      </c>
      <c r="AK8" s="11">
        <f>'5 А'!$Q46</f>
        <v>0</v>
      </c>
      <c r="AL8" s="11">
        <f>'5 А'!$R44</f>
        <v>20</v>
      </c>
      <c r="AM8" s="11">
        <f>'5 А'!$R45</f>
        <v>6</v>
      </c>
      <c r="AN8" s="11">
        <f>'5 А'!$R46</f>
        <v>0</v>
      </c>
      <c r="AO8" s="11">
        <f>'5 А'!$S44</f>
        <v>18</v>
      </c>
      <c r="AP8" s="11">
        <f>'5 А'!$S45</f>
        <v>8</v>
      </c>
      <c r="AQ8" s="11">
        <f>'5 А'!$S46</f>
        <v>0</v>
      </c>
      <c r="AR8" s="11">
        <f>'5 А'!$T43</f>
        <v>20</v>
      </c>
      <c r="AS8" s="11">
        <f>'5 А'!$T44</f>
        <v>3</v>
      </c>
      <c r="AT8" s="11">
        <f>'5 А'!$T45</f>
        <v>3</v>
      </c>
      <c r="AU8" s="11">
        <f>'5 А'!$T46</f>
        <v>0</v>
      </c>
      <c r="AV8" s="11">
        <f>'5 А'!$U43</f>
        <v>23</v>
      </c>
      <c r="AW8" s="11">
        <f>'5 А'!$U44</f>
        <v>3</v>
      </c>
      <c r="AX8" s="11">
        <f>'5 А'!$U45</f>
        <v>0</v>
      </c>
      <c r="AY8" s="11">
        <f>'5 А'!$U46</f>
        <v>0</v>
      </c>
      <c r="AZ8" s="11">
        <f>'5 А'!$V43</f>
        <v>11</v>
      </c>
      <c r="BA8" s="11">
        <f>'5 А'!$V44</f>
        <v>0</v>
      </c>
      <c r="BB8" s="11">
        <f>'5 А'!$V45</f>
        <v>15</v>
      </c>
      <c r="BC8" s="11">
        <f>'5 А'!$V46</f>
        <v>0</v>
      </c>
      <c r="BD8" s="11">
        <f>'5 А'!W42</f>
        <v>430</v>
      </c>
      <c r="BE8" s="11">
        <f>'5 А'!X42</f>
        <v>408</v>
      </c>
      <c r="BF8" s="11">
        <f>'5 А'!Y46</f>
        <v>0</v>
      </c>
      <c r="BG8" s="11">
        <f>'5 А'!Y45</f>
        <v>0</v>
      </c>
      <c r="BH8" s="11">
        <f>'5 А'!Y44</f>
        <v>5</v>
      </c>
      <c r="BI8" s="11">
        <f>'5 А'!Y43</f>
        <v>21</v>
      </c>
    </row>
    <row r="9" spans="2:61" s="13" customFormat="1" x14ac:dyDescent="0.25">
      <c r="B9" s="66"/>
      <c r="C9" s="15" t="s">
        <v>52</v>
      </c>
      <c r="D9" s="18">
        <f>'5 Б'!C42</f>
        <v>28</v>
      </c>
      <c r="E9" s="18">
        <f>'5 Б'!D42</f>
        <v>26</v>
      </c>
      <c r="F9" s="11">
        <f>'5 Б'!$H44</f>
        <v>26</v>
      </c>
      <c r="G9" s="11">
        <f>'5 Б'!$H45</f>
        <v>0</v>
      </c>
      <c r="H9" s="11">
        <f>'5 Б'!$H46</f>
        <v>0</v>
      </c>
      <c r="I9" s="11">
        <f>'5 Б'!$I44</f>
        <v>25</v>
      </c>
      <c r="J9" s="11">
        <f>'5 Б'!$I45</f>
        <v>1</v>
      </c>
      <c r="K9" s="11">
        <f>'5 Б'!$I46</f>
        <v>0</v>
      </c>
      <c r="L9" s="11">
        <f>'5 Б'!$J43</f>
        <v>18</v>
      </c>
      <c r="M9" s="11">
        <f>'5 Б'!$J44</f>
        <v>2</v>
      </c>
      <c r="N9" s="11">
        <f>'5 Б'!$J45</f>
        <v>6</v>
      </c>
      <c r="O9" s="11">
        <f>'5 Б'!$J46</f>
        <v>0</v>
      </c>
      <c r="P9" s="11">
        <f>'5 Б'!$K44</f>
        <v>16</v>
      </c>
      <c r="Q9" s="11">
        <f>'5 Б'!$K45</f>
        <v>10</v>
      </c>
      <c r="R9" s="11">
        <f>'5 Б'!$K46</f>
        <v>0</v>
      </c>
      <c r="S9" s="11">
        <f>'5 Б'!$L44</f>
        <v>23</v>
      </c>
      <c r="T9" s="11">
        <f>'5 Б'!$L45</f>
        <v>3</v>
      </c>
      <c r="U9" s="11">
        <f>'5 Б'!$L46</f>
        <v>0</v>
      </c>
      <c r="V9" s="11">
        <f>'5 Б'!$M44</f>
        <v>25</v>
      </c>
      <c r="W9" s="11">
        <f>'5 Б'!$M45</f>
        <v>1</v>
      </c>
      <c r="X9" s="11">
        <f>'5 Б'!$M46</f>
        <v>0</v>
      </c>
      <c r="Y9" s="11">
        <f>'5 Б'!$N44</f>
        <v>22</v>
      </c>
      <c r="Z9" s="11">
        <f>'5 Б'!$N45</f>
        <v>4</v>
      </c>
      <c r="AA9" s="11">
        <f>'5 Б'!$N46</f>
        <v>0</v>
      </c>
      <c r="AB9" s="11">
        <f>'5 Б'!$O44</f>
        <v>23</v>
      </c>
      <c r="AC9" s="11">
        <f>'5 Б'!$O45</f>
        <v>3</v>
      </c>
      <c r="AD9" s="11">
        <f>'5 Б'!$O46</f>
        <v>0</v>
      </c>
      <c r="AE9" s="11">
        <f>'5 Б'!$P44</f>
        <v>22</v>
      </c>
      <c r="AF9" s="11">
        <f>'5 Б'!$P45</f>
        <v>4</v>
      </c>
      <c r="AG9" s="11">
        <f>'5 Б'!$P46</f>
        <v>0</v>
      </c>
      <c r="AH9" s="11">
        <f>'5 Б'!$Q43</f>
        <v>6</v>
      </c>
      <c r="AI9" s="11">
        <f>'5 Б'!$Q44</f>
        <v>1</v>
      </c>
      <c r="AJ9" s="11">
        <f>'5 Б'!$Q45</f>
        <v>19</v>
      </c>
      <c r="AK9" s="11">
        <f>'5 Б'!$Q46</f>
        <v>0</v>
      </c>
      <c r="AL9" s="11">
        <f>'5 Б'!$R44</f>
        <v>16</v>
      </c>
      <c r="AM9" s="11">
        <f>'5 Б'!$R45</f>
        <v>10</v>
      </c>
      <c r="AN9" s="11">
        <f>'5 Б'!$R46</f>
        <v>0</v>
      </c>
      <c r="AO9" s="11">
        <f>'5 Б'!$S44</f>
        <v>16</v>
      </c>
      <c r="AP9" s="11">
        <f>'5 Б'!$S45</f>
        <v>10</v>
      </c>
      <c r="AQ9" s="11">
        <f>'5 Б'!$S46</f>
        <v>0</v>
      </c>
      <c r="AR9" s="11">
        <f>'5 Б'!$T43</f>
        <v>9</v>
      </c>
      <c r="AS9" s="11">
        <f>'5 Б'!$T44</f>
        <v>7</v>
      </c>
      <c r="AT9" s="11">
        <f>'5 Б'!$T45</f>
        <v>10</v>
      </c>
      <c r="AU9" s="11">
        <f>'5 Б'!$T46</f>
        <v>0</v>
      </c>
      <c r="AV9" s="11">
        <f>'5 Б'!$U43</f>
        <v>23</v>
      </c>
      <c r="AW9" s="11">
        <f>'5 Б'!$U44</f>
        <v>1</v>
      </c>
      <c r="AX9" s="11">
        <f>'5 Б'!$U45</f>
        <v>2</v>
      </c>
      <c r="AY9" s="11">
        <f>'5 Б'!$U46</f>
        <v>0</v>
      </c>
      <c r="AZ9" s="11">
        <f>'5 Б'!$V43</f>
        <v>4</v>
      </c>
      <c r="BA9" s="11">
        <f>'5 Б'!$V44</f>
        <v>2</v>
      </c>
      <c r="BB9" s="11">
        <f>'5 Б'!$V45</f>
        <v>20</v>
      </c>
      <c r="BC9" s="11">
        <f>'5 Б'!$V46</f>
        <v>0</v>
      </c>
      <c r="BD9" s="11">
        <f>'5 Б'!W42</f>
        <v>347</v>
      </c>
      <c r="BE9" s="11">
        <f>'5 Б'!X42</f>
        <v>337</v>
      </c>
      <c r="BF9" s="11">
        <f>'5 Б'!Y46</f>
        <v>0</v>
      </c>
      <c r="BG9" s="11">
        <f>'5 Б'!Y45</f>
        <v>1</v>
      </c>
      <c r="BH9" s="11">
        <f>'5 Б'!Y44</f>
        <v>19</v>
      </c>
      <c r="BI9" s="11">
        <f>'5 Б'!Y43</f>
        <v>6</v>
      </c>
    </row>
    <row r="10" spans="2:61" s="13" customFormat="1" x14ac:dyDescent="0.25">
      <c r="B10" s="66"/>
      <c r="C10" s="15" t="s">
        <v>53</v>
      </c>
      <c r="D10" s="18">
        <f>'5 В'!C42</f>
        <v>25</v>
      </c>
      <c r="E10" s="18">
        <f>'5 В'!D42</f>
        <v>22</v>
      </c>
      <c r="F10" s="11">
        <f>'5 В'!$H44</f>
        <v>20</v>
      </c>
      <c r="G10" s="11">
        <f>'5 В'!$H45</f>
        <v>2</v>
      </c>
      <c r="H10" s="11">
        <f>'5 В'!$H46</f>
        <v>0</v>
      </c>
      <c r="I10" s="11">
        <f>'5 В'!$I44</f>
        <v>21</v>
      </c>
      <c r="J10" s="11">
        <f>'5 В'!$I45</f>
        <v>1</v>
      </c>
      <c r="K10" s="11">
        <f>'5 В'!$I46</f>
        <v>0</v>
      </c>
      <c r="L10" s="11">
        <f>'5 В'!$J43</f>
        <v>14</v>
      </c>
      <c r="M10" s="11">
        <f>'5 В'!$J44</f>
        <v>3</v>
      </c>
      <c r="N10" s="11">
        <f>'5 В'!$J45</f>
        <v>5</v>
      </c>
      <c r="O10" s="11">
        <f>'5 В'!$J46</f>
        <v>0</v>
      </c>
      <c r="P10" s="11">
        <f>'5 В'!$K44</f>
        <v>16</v>
      </c>
      <c r="Q10" s="11">
        <f>'5 В'!$K45</f>
        <v>6</v>
      </c>
      <c r="R10" s="11">
        <f>'5 В'!$K46</f>
        <v>0</v>
      </c>
      <c r="S10" s="11">
        <f>'5 В'!$L44</f>
        <v>19</v>
      </c>
      <c r="T10" s="11">
        <f>'5 В'!$L45</f>
        <v>3</v>
      </c>
      <c r="U10" s="11">
        <f>'5 В'!$L46</f>
        <v>0</v>
      </c>
      <c r="V10" s="11">
        <f>'5 В'!$M44</f>
        <v>16</v>
      </c>
      <c r="W10" s="11">
        <f>'5 В'!$M45</f>
        <v>6</v>
      </c>
      <c r="X10" s="11">
        <f>'5 В'!$M46</f>
        <v>0</v>
      </c>
      <c r="Y10" s="11">
        <f>'5 В'!$N44</f>
        <v>22</v>
      </c>
      <c r="Z10" s="11">
        <f>'5 В'!$N45</f>
        <v>0</v>
      </c>
      <c r="AA10" s="11">
        <f>'5 В'!$N46</f>
        <v>0</v>
      </c>
      <c r="AB10" s="11">
        <f>'5 В'!$O44</f>
        <v>18</v>
      </c>
      <c r="AC10" s="11">
        <f>'5 В'!$O45</f>
        <v>4</v>
      </c>
      <c r="AD10" s="11">
        <f>'5 В'!$O46</f>
        <v>0</v>
      </c>
      <c r="AE10" s="11">
        <f>'5 В'!$P44</f>
        <v>20</v>
      </c>
      <c r="AF10" s="11">
        <f>'5 В'!$P45</f>
        <v>2</v>
      </c>
      <c r="AG10" s="11">
        <f>'5 В'!$P46</f>
        <v>0</v>
      </c>
      <c r="AH10" s="11">
        <f>'5 В'!$Q43</f>
        <v>5</v>
      </c>
      <c r="AI10" s="11">
        <f>'5 В'!$Q44</f>
        <v>0</v>
      </c>
      <c r="AJ10" s="11">
        <f>'5 В'!$Q45</f>
        <v>17</v>
      </c>
      <c r="AK10" s="11">
        <f>'5 В'!$Q46</f>
        <v>0</v>
      </c>
      <c r="AL10" s="11">
        <f>'5 В'!$R44</f>
        <v>13</v>
      </c>
      <c r="AM10" s="11">
        <f>'5 В'!$R45</f>
        <v>9</v>
      </c>
      <c r="AN10" s="11">
        <f>'5 В'!$R46</f>
        <v>0</v>
      </c>
      <c r="AO10" s="11">
        <f>'5 В'!$S44</f>
        <v>9</v>
      </c>
      <c r="AP10" s="11">
        <f>'5 В'!$S45</f>
        <v>13</v>
      </c>
      <c r="AQ10" s="11">
        <f>'5 В'!$S46</f>
        <v>0</v>
      </c>
      <c r="AR10" s="11">
        <f>'5 В'!$T43</f>
        <v>12</v>
      </c>
      <c r="AS10" s="11">
        <f>'5 В'!$T44</f>
        <v>3</v>
      </c>
      <c r="AT10" s="11">
        <f>'5 В'!$T45</f>
        <v>7</v>
      </c>
      <c r="AU10" s="11">
        <f>'5 В'!$T46</f>
        <v>0</v>
      </c>
      <c r="AV10" s="11">
        <f>'5 В'!$U43</f>
        <v>16</v>
      </c>
      <c r="AW10" s="11">
        <f>'5 В'!$U44</f>
        <v>3</v>
      </c>
      <c r="AX10" s="11">
        <f>'5 В'!$U45</f>
        <v>3</v>
      </c>
      <c r="AY10" s="11">
        <f>'5 В'!$U46</f>
        <v>0</v>
      </c>
      <c r="AZ10" s="11">
        <f>'5 В'!$V43</f>
        <v>2</v>
      </c>
      <c r="BA10" s="11">
        <f>'5 В'!$V44</f>
        <v>0</v>
      </c>
      <c r="BB10" s="11">
        <f>'5 В'!$V45</f>
        <v>20</v>
      </c>
      <c r="BC10" s="11">
        <f>'5 В'!$V46</f>
        <v>0</v>
      </c>
      <c r="BD10" s="11">
        <f>'5 В'!W42</f>
        <v>281</v>
      </c>
      <c r="BE10" s="11">
        <f>'5 В'!X42</f>
        <v>277</v>
      </c>
      <c r="BF10" s="11">
        <f>'5 В'!Y46</f>
        <v>0</v>
      </c>
      <c r="BG10" s="11">
        <f>'5 В'!Y45</f>
        <v>3</v>
      </c>
      <c r="BH10" s="11">
        <f>'5 В'!Y44</f>
        <v>12</v>
      </c>
      <c r="BI10" s="11">
        <f>'5 В'!Y43</f>
        <v>7</v>
      </c>
    </row>
    <row r="11" spans="2:61" s="13" customFormat="1" x14ac:dyDescent="0.25">
      <c r="B11" s="66"/>
      <c r="C11" s="15" t="s">
        <v>54</v>
      </c>
      <c r="D11" s="18">
        <f>'5 Г'!C42</f>
        <v>28</v>
      </c>
      <c r="E11" s="18">
        <f>'5 Г'!D42</f>
        <v>22</v>
      </c>
      <c r="F11" s="11">
        <f>'5 Г'!$H44</f>
        <v>21</v>
      </c>
      <c r="G11" s="11">
        <f>'5 Г'!$H45</f>
        <v>1</v>
      </c>
      <c r="H11" s="11">
        <f>'5 Г'!$H46</f>
        <v>0</v>
      </c>
      <c r="I11" s="11">
        <f>'5 Г'!$I44</f>
        <v>20</v>
      </c>
      <c r="J11" s="11">
        <f>'5 Г'!$I45</f>
        <v>2</v>
      </c>
      <c r="K11" s="11">
        <f>'5 Г'!$I46</f>
        <v>0</v>
      </c>
      <c r="L11" s="11">
        <f>'5 Г'!$J43</f>
        <v>18</v>
      </c>
      <c r="M11" s="11">
        <f>'5 Г'!$J44</f>
        <v>1</v>
      </c>
      <c r="N11" s="11">
        <f>'5 Г'!$J45</f>
        <v>3</v>
      </c>
      <c r="O11" s="11">
        <f>'5 Г'!$J46</f>
        <v>0</v>
      </c>
      <c r="P11" s="11">
        <f>'5 Г'!$K44</f>
        <v>18</v>
      </c>
      <c r="Q11" s="11">
        <f>'5 Г'!$K45</f>
        <v>4</v>
      </c>
      <c r="R11" s="11">
        <f>'5 Г'!$K46</f>
        <v>0</v>
      </c>
      <c r="S11" s="11">
        <f>'5 Г'!$L44</f>
        <v>19</v>
      </c>
      <c r="T11" s="11">
        <f>'5 Г'!$L45</f>
        <v>3</v>
      </c>
      <c r="U11" s="11">
        <f>'5 Г'!$L46</f>
        <v>0</v>
      </c>
      <c r="V11" s="11">
        <f>'5 Г'!$M44</f>
        <v>21</v>
      </c>
      <c r="W11" s="11">
        <f>'5 Г'!$M45</f>
        <v>1</v>
      </c>
      <c r="X11" s="11">
        <f>'5 Г'!$M46</f>
        <v>0</v>
      </c>
      <c r="Y11" s="11">
        <f>'5 Г'!$N44</f>
        <v>21</v>
      </c>
      <c r="Z11" s="11">
        <f>'5 Г'!$N45</f>
        <v>1</v>
      </c>
      <c r="AA11" s="11">
        <f>'5 Г'!$N46</f>
        <v>0</v>
      </c>
      <c r="AB11" s="11">
        <f>'5 Г'!$O44</f>
        <v>20</v>
      </c>
      <c r="AC11" s="11">
        <f>'5 Г'!$O45</f>
        <v>2</v>
      </c>
      <c r="AD11" s="11">
        <f>'5 Г'!$O46</f>
        <v>0</v>
      </c>
      <c r="AE11" s="11">
        <f>'5 Г'!$P44</f>
        <v>22</v>
      </c>
      <c r="AF11" s="11">
        <f>'5 Г'!$P45</f>
        <v>0</v>
      </c>
      <c r="AG11" s="11">
        <f>'5 Г'!$P46</f>
        <v>0</v>
      </c>
      <c r="AH11" s="11">
        <f>'5 Г'!$Q43</f>
        <v>11</v>
      </c>
      <c r="AI11" s="11">
        <f>'5 Г'!$Q44</f>
        <v>0</v>
      </c>
      <c r="AJ11" s="11">
        <f>'5 Г'!$Q45</f>
        <v>11</v>
      </c>
      <c r="AK11" s="11">
        <f>'5 Г'!$Q46</f>
        <v>0</v>
      </c>
      <c r="AL11" s="11">
        <f>'5 Г'!$R44</f>
        <v>16</v>
      </c>
      <c r="AM11" s="11">
        <f>'5 Г'!$R45</f>
        <v>6</v>
      </c>
      <c r="AN11" s="11">
        <f>'5 Г'!$R46</f>
        <v>0</v>
      </c>
      <c r="AO11" s="11">
        <f>'5 Г'!$S44</f>
        <v>16</v>
      </c>
      <c r="AP11" s="11">
        <f>'5 Г'!$S45</f>
        <v>6</v>
      </c>
      <c r="AQ11" s="11">
        <f>'5 Г'!$S46</f>
        <v>0</v>
      </c>
      <c r="AR11" s="11">
        <f>'5 Г'!$T43</f>
        <v>17</v>
      </c>
      <c r="AS11" s="11">
        <f>'5 Г'!$T44</f>
        <v>4</v>
      </c>
      <c r="AT11" s="11">
        <f>'5 Г'!$T45</f>
        <v>1</v>
      </c>
      <c r="AU11" s="11">
        <f>'5 Г'!$T46</f>
        <v>0</v>
      </c>
      <c r="AV11" s="11">
        <f>'5 Г'!$U43</f>
        <v>17</v>
      </c>
      <c r="AW11" s="11">
        <f>'5 Г'!$U44</f>
        <v>5</v>
      </c>
      <c r="AX11" s="11">
        <f>'5 Г'!$U45</f>
        <v>0</v>
      </c>
      <c r="AY11" s="11">
        <f>'5 Г'!$U46</f>
        <v>0</v>
      </c>
      <c r="AZ11" s="11">
        <f>'5 Г'!$V43</f>
        <v>2</v>
      </c>
      <c r="BA11" s="11">
        <f>'5 Г'!$V44</f>
        <v>0</v>
      </c>
      <c r="BB11" s="11">
        <f>'5 Г'!$V45</f>
        <v>20</v>
      </c>
      <c r="BC11" s="11">
        <f>'5 Г'!$V46</f>
        <v>0</v>
      </c>
      <c r="BD11" s="11">
        <f>'5 Г'!W42</f>
        <v>334</v>
      </c>
      <c r="BE11" s="11">
        <f>'5 Г'!X42</f>
        <v>330</v>
      </c>
      <c r="BF11" s="11">
        <f>'5 Г'!Y46</f>
        <v>0</v>
      </c>
      <c r="BG11" s="11">
        <f>'5 Г'!Y45</f>
        <v>0</v>
      </c>
      <c r="BH11" s="11">
        <f>'5 Г'!Y44</f>
        <v>7</v>
      </c>
      <c r="BI11" s="11">
        <f>'5 Г'!Y43</f>
        <v>15</v>
      </c>
    </row>
    <row r="12" spans="2:61" s="13" customFormat="1" x14ac:dyDescent="0.25">
      <c r="B12" s="66"/>
      <c r="C12" s="15" t="s">
        <v>56</v>
      </c>
      <c r="D12" s="18">
        <f>'5 Д'!C42</f>
        <v>25</v>
      </c>
      <c r="E12" s="18">
        <f>'5 Д'!D42</f>
        <v>20</v>
      </c>
      <c r="F12" s="11">
        <f>'5 Д'!$H44</f>
        <v>18</v>
      </c>
      <c r="G12" s="11">
        <f>'5 Д'!$H45</f>
        <v>2</v>
      </c>
      <c r="H12" s="11">
        <f>'5 Д'!$H46</f>
        <v>0</v>
      </c>
      <c r="I12" s="11">
        <f>'5 Д'!$I44</f>
        <v>16</v>
      </c>
      <c r="J12" s="11">
        <f>'5 Д'!$I45</f>
        <v>4</v>
      </c>
      <c r="K12" s="11">
        <f>'5 Д'!$I46</f>
        <v>0</v>
      </c>
      <c r="L12" s="11">
        <f>'5 Д'!$J43</f>
        <v>16</v>
      </c>
      <c r="M12" s="11">
        <f>'5 Д'!$J44</f>
        <v>1</v>
      </c>
      <c r="N12" s="11">
        <f>'5 Д'!$J45</f>
        <v>3</v>
      </c>
      <c r="O12" s="11">
        <f>'5 Д'!$J46</f>
        <v>0</v>
      </c>
      <c r="P12" s="11">
        <f>'5 Д'!$K44</f>
        <v>12</v>
      </c>
      <c r="Q12" s="11">
        <f>'5 Д'!$K45</f>
        <v>8</v>
      </c>
      <c r="R12" s="11">
        <f>'5 Д'!$K46</f>
        <v>0</v>
      </c>
      <c r="S12" s="11">
        <f>'5 Д'!$L44</f>
        <v>17</v>
      </c>
      <c r="T12" s="11">
        <f>'5 Д'!$L45</f>
        <v>3</v>
      </c>
      <c r="U12" s="11">
        <f>'5 Д'!$L46</f>
        <v>0</v>
      </c>
      <c r="V12" s="11">
        <f>'5 Д'!$M44</f>
        <v>17</v>
      </c>
      <c r="W12" s="11">
        <f>'5 Д'!$M45</f>
        <v>3</v>
      </c>
      <c r="X12" s="11">
        <f>'5 Д'!$M46</f>
        <v>0</v>
      </c>
      <c r="Y12" s="11">
        <f>'5 Д'!$N44</f>
        <v>17</v>
      </c>
      <c r="Z12" s="11">
        <f>'5 Д'!$N45</f>
        <v>3</v>
      </c>
      <c r="AA12" s="11">
        <f>'5 Д'!$N46</f>
        <v>0</v>
      </c>
      <c r="AB12" s="11">
        <f>'5 Д'!$O44</f>
        <v>19</v>
      </c>
      <c r="AC12" s="11">
        <f>'5 Д'!$O45</f>
        <v>1</v>
      </c>
      <c r="AD12" s="11">
        <f>'5 Д'!$O46</f>
        <v>0</v>
      </c>
      <c r="AE12" s="11">
        <f>'5 Д'!$P44</f>
        <v>16</v>
      </c>
      <c r="AF12" s="11">
        <f>'5 Д'!$P45</f>
        <v>4</v>
      </c>
      <c r="AG12" s="11">
        <f>'5 Д'!$P46</f>
        <v>0</v>
      </c>
      <c r="AH12" s="11">
        <f>'5 Д'!$Q43</f>
        <v>8</v>
      </c>
      <c r="AI12" s="11">
        <f>'5 Д'!$Q44</f>
        <v>0</v>
      </c>
      <c r="AJ12" s="11">
        <f>'5 Д'!$Q45</f>
        <v>12</v>
      </c>
      <c r="AK12" s="11">
        <f>'5 Д'!$Q46</f>
        <v>0</v>
      </c>
      <c r="AL12" s="11">
        <f>'5 Д'!$R44</f>
        <v>10</v>
      </c>
      <c r="AM12" s="11">
        <f>'5 Д'!$R45</f>
        <v>10</v>
      </c>
      <c r="AN12" s="11">
        <f>'5 Д'!$R46</f>
        <v>0</v>
      </c>
      <c r="AO12" s="11">
        <f>'5 Д'!$S44</f>
        <v>10</v>
      </c>
      <c r="AP12" s="11">
        <f>'5 Д'!$S45</f>
        <v>10</v>
      </c>
      <c r="AQ12" s="11">
        <f>'5 Д'!$S46</f>
        <v>0</v>
      </c>
      <c r="AR12" s="11">
        <f>'5 Д'!$T43</f>
        <v>12</v>
      </c>
      <c r="AS12" s="11">
        <f>'5 Д'!$T44</f>
        <v>5</v>
      </c>
      <c r="AT12" s="11">
        <f>'5 Д'!$T45</f>
        <v>3</v>
      </c>
      <c r="AU12" s="11">
        <f>'5 Д'!$T46</f>
        <v>0</v>
      </c>
      <c r="AV12" s="11">
        <f>'5 Д'!$U43</f>
        <v>14</v>
      </c>
      <c r="AW12" s="11">
        <f>'5 Д'!$U44</f>
        <v>3</v>
      </c>
      <c r="AX12" s="11">
        <f>'5 Д'!$U45</f>
        <v>3</v>
      </c>
      <c r="AY12" s="11">
        <f>'5 Д'!$U46</f>
        <v>0</v>
      </c>
      <c r="AZ12" s="11">
        <f>'5 Д'!$V43</f>
        <v>4</v>
      </c>
      <c r="BA12" s="11">
        <f>'5 Д'!$V44</f>
        <v>1</v>
      </c>
      <c r="BB12" s="11">
        <f>'5 Д'!$V45</f>
        <v>15</v>
      </c>
      <c r="BC12" s="11">
        <f>'5 Д'!$V46</f>
        <v>0</v>
      </c>
      <c r="BD12" s="11">
        <f>'5 Д'!W42</f>
        <v>270</v>
      </c>
      <c r="BE12" s="11">
        <f>'5 Д'!X42</f>
        <v>261</v>
      </c>
      <c r="BF12" s="11">
        <f>'5 Д'!Y46</f>
        <v>0</v>
      </c>
      <c r="BG12" s="11">
        <f>'5 Д'!Y45</f>
        <v>2</v>
      </c>
      <c r="BH12" s="11">
        <f>'5 Д'!Y44</f>
        <v>11</v>
      </c>
      <c r="BI12" s="11">
        <f>'5 Д'!Y43</f>
        <v>7</v>
      </c>
    </row>
    <row r="13" spans="2:61" s="13" customFormat="1" x14ac:dyDescent="0.25">
      <c r="B13" s="66"/>
      <c r="C13" s="15" t="s">
        <v>55</v>
      </c>
      <c r="D13" s="18">
        <f>'5 Е'!C42</f>
        <v>29</v>
      </c>
      <c r="E13" s="18">
        <f>'5 Е'!D42</f>
        <v>26</v>
      </c>
      <c r="F13" s="11">
        <f>'5 Е'!$H44</f>
        <v>24</v>
      </c>
      <c r="G13" s="11">
        <f>'5 Е'!$H45</f>
        <v>2</v>
      </c>
      <c r="H13" s="11">
        <f>'5 Е'!$H46</f>
        <v>0</v>
      </c>
      <c r="I13" s="11">
        <f>'5 Е'!$I44</f>
        <v>21</v>
      </c>
      <c r="J13" s="11">
        <f>'5 Е'!$I45</f>
        <v>5</v>
      </c>
      <c r="K13" s="11">
        <f>'5 Е'!$I46</f>
        <v>0</v>
      </c>
      <c r="L13" s="11">
        <f>'5 Е'!$J43</f>
        <v>19</v>
      </c>
      <c r="M13" s="11">
        <f>'5 Е'!$J44</f>
        <v>3</v>
      </c>
      <c r="N13" s="11">
        <f>'5 Е'!$J45</f>
        <v>4</v>
      </c>
      <c r="O13" s="11">
        <f>'5 Е'!$J46</f>
        <v>0</v>
      </c>
      <c r="P13" s="11">
        <f>'5 Е'!$K44</f>
        <v>11</v>
      </c>
      <c r="Q13" s="11">
        <f>'5 Е'!$K45</f>
        <v>15</v>
      </c>
      <c r="R13" s="11">
        <f>'5 Е'!$K46</f>
        <v>0</v>
      </c>
      <c r="S13" s="11">
        <f>'5 Е'!$L44</f>
        <v>18</v>
      </c>
      <c r="T13" s="11">
        <f>'5 Е'!$L45</f>
        <v>8</v>
      </c>
      <c r="U13" s="11">
        <f>'5 Е'!$L46</f>
        <v>0</v>
      </c>
      <c r="V13" s="11">
        <f>'5 Е'!$M44</f>
        <v>18</v>
      </c>
      <c r="W13" s="11">
        <f>'5 Е'!$M45</f>
        <v>8</v>
      </c>
      <c r="X13" s="11">
        <f>'5 Е'!$M46</f>
        <v>0</v>
      </c>
      <c r="Y13" s="11">
        <f>'5 Е'!$N44</f>
        <v>19</v>
      </c>
      <c r="Z13" s="11">
        <f>'5 Е'!$N45</f>
        <v>7</v>
      </c>
      <c r="AA13" s="11">
        <f>'5 Е'!$N46</f>
        <v>0</v>
      </c>
      <c r="AB13" s="11">
        <f>'5 Е'!$O44</f>
        <v>17</v>
      </c>
      <c r="AC13" s="11">
        <f>'5 Е'!$O45</f>
        <v>9</v>
      </c>
      <c r="AD13" s="11">
        <f>'5 Е'!$O46</f>
        <v>0</v>
      </c>
      <c r="AE13" s="11">
        <f>'5 Е'!$P44</f>
        <v>20</v>
      </c>
      <c r="AF13" s="11">
        <f>'5 Е'!$P45</f>
        <v>6</v>
      </c>
      <c r="AG13" s="11">
        <f>'5 Е'!$P46</f>
        <v>0</v>
      </c>
      <c r="AH13" s="11">
        <f>'5 Е'!$Q43</f>
        <v>10</v>
      </c>
      <c r="AI13" s="11">
        <f>'5 Е'!$Q44</f>
        <v>1</v>
      </c>
      <c r="AJ13" s="11">
        <f>'5 Е'!$Q45</f>
        <v>15</v>
      </c>
      <c r="AK13" s="11">
        <f>'5 Е'!$Q46</f>
        <v>0</v>
      </c>
      <c r="AL13" s="11">
        <f>'5 Е'!$R44</f>
        <v>11</v>
      </c>
      <c r="AM13" s="11">
        <f>'5 Е'!$R45</f>
        <v>15</v>
      </c>
      <c r="AN13" s="11">
        <f>'5 Е'!$R46</f>
        <v>0</v>
      </c>
      <c r="AO13" s="11">
        <f>'5 Е'!$S44</f>
        <v>7</v>
      </c>
      <c r="AP13" s="11">
        <f>'5 Е'!$S45</f>
        <v>19</v>
      </c>
      <c r="AQ13" s="11">
        <f>'5 Е'!$S46</f>
        <v>0</v>
      </c>
      <c r="AR13" s="11">
        <f>'5 Е'!$T43</f>
        <v>8</v>
      </c>
      <c r="AS13" s="11">
        <f>'5 Е'!$T44</f>
        <v>9</v>
      </c>
      <c r="AT13" s="11">
        <f>'5 Е'!$T45</f>
        <v>9</v>
      </c>
      <c r="AU13" s="11">
        <f>'5 Е'!$T46</f>
        <v>0</v>
      </c>
      <c r="AV13" s="11">
        <f>'5 Е'!$U43</f>
        <v>18</v>
      </c>
      <c r="AW13" s="11">
        <f>'5 Е'!$U44</f>
        <v>5</v>
      </c>
      <c r="AX13" s="11">
        <f>'5 Е'!$U45</f>
        <v>3</v>
      </c>
      <c r="AY13" s="11">
        <f>'5 Е'!$U46</f>
        <v>0</v>
      </c>
      <c r="AZ13" s="11">
        <f>'5 Е'!$V43</f>
        <v>2</v>
      </c>
      <c r="BA13" s="11">
        <f>'5 Е'!$V44</f>
        <v>2</v>
      </c>
      <c r="BB13" s="11">
        <f>'5 Е'!$V45</f>
        <v>22</v>
      </c>
      <c r="BC13" s="11">
        <f>'5 Е'!$V46</f>
        <v>0</v>
      </c>
      <c r="BD13" s="11">
        <f>'5 Е'!W42</f>
        <v>300</v>
      </c>
      <c r="BE13" s="11">
        <f>'5 Е'!X42</f>
        <v>294</v>
      </c>
      <c r="BF13" s="11">
        <f>'5 Е'!Y46</f>
        <v>0</v>
      </c>
      <c r="BG13" s="11">
        <f>'5 Е'!Y45</f>
        <v>5</v>
      </c>
      <c r="BH13" s="11">
        <f>'5 Е'!Y44</f>
        <v>19</v>
      </c>
      <c r="BI13" s="11">
        <f>'5 Е'!Y43</f>
        <v>2</v>
      </c>
    </row>
    <row r="14" spans="2:61" s="13" customFormat="1" x14ac:dyDescent="0.25">
      <c r="B14" s="63" t="s">
        <v>31</v>
      </c>
      <c r="C14" s="64"/>
      <c r="D14" s="12">
        <f t="shared" ref="D14:AI14" si="0">SUM(D8:D13)</f>
        <v>165</v>
      </c>
      <c r="E14" s="12">
        <f t="shared" si="0"/>
        <v>142</v>
      </c>
      <c r="F14" s="12">
        <f t="shared" si="0"/>
        <v>135</v>
      </c>
      <c r="G14" s="12">
        <f t="shared" si="0"/>
        <v>7</v>
      </c>
      <c r="H14" s="12">
        <f t="shared" si="0"/>
        <v>0</v>
      </c>
      <c r="I14" s="12">
        <f t="shared" si="0"/>
        <v>129</v>
      </c>
      <c r="J14" s="12">
        <f t="shared" si="0"/>
        <v>13</v>
      </c>
      <c r="K14" s="12">
        <f t="shared" si="0"/>
        <v>0</v>
      </c>
      <c r="L14" s="12">
        <f t="shared" si="0"/>
        <v>105</v>
      </c>
      <c r="M14" s="12">
        <f t="shared" si="0"/>
        <v>14</v>
      </c>
      <c r="N14" s="12">
        <f t="shared" si="0"/>
        <v>23</v>
      </c>
      <c r="O14" s="12">
        <f t="shared" si="0"/>
        <v>0</v>
      </c>
      <c r="P14" s="12">
        <f t="shared" si="0"/>
        <v>95</v>
      </c>
      <c r="Q14" s="12">
        <f t="shared" si="0"/>
        <v>47</v>
      </c>
      <c r="R14" s="12">
        <f t="shared" si="0"/>
        <v>0</v>
      </c>
      <c r="S14" s="12">
        <f t="shared" si="0"/>
        <v>122</v>
      </c>
      <c r="T14" s="12">
        <f t="shared" si="0"/>
        <v>20</v>
      </c>
      <c r="U14" s="12">
        <f t="shared" si="0"/>
        <v>0</v>
      </c>
      <c r="V14" s="12">
        <f t="shared" si="0"/>
        <v>123</v>
      </c>
      <c r="W14" s="12">
        <f t="shared" si="0"/>
        <v>19</v>
      </c>
      <c r="X14" s="12">
        <f t="shared" si="0"/>
        <v>0</v>
      </c>
      <c r="Y14" s="12">
        <f t="shared" si="0"/>
        <v>126</v>
      </c>
      <c r="Z14" s="12">
        <f t="shared" si="0"/>
        <v>16</v>
      </c>
      <c r="AA14" s="12">
        <f t="shared" si="0"/>
        <v>0</v>
      </c>
      <c r="AB14" s="12">
        <f t="shared" si="0"/>
        <v>118</v>
      </c>
      <c r="AC14" s="12">
        <f t="shared" si="0"/>
        <v>24</v>
      </c>
      <c r="AD14" s="12">
        <f t="shared" si="0"/>
        <v>0</v>
      </c>
      <c r="AE14" s="12">
        <f t="shared" si="0"/>
        <v>126</v>
      </c>
      <c r="AF14" s="12">
        <f t="shared" si="0"/>
        <v>16</v>
      </c>
      <c r="AG14" s="12">
        <f t="shared" si="0"/>
        <v>0</v>
      </c>
      <c r="AH14" s="12">
        <f t="shared" si="0"/>
        <v>58</v>
      </c>
      <c r="AI14" s="12">
        <f t="shared" si="0"/>
        <v>2</v>
      </c>
      <c r="AJ14" s="12">
        <f t="shared" ref="AJ14:BI14" si="1">SUM(AJ8:AJ13)</f>
        <v>82</v>
      </c>
      <c r="AK14" s="12">
        <f t="shared" si="1"/>
        <v>0</v>
      </c>
      <c r="AL14" s="12">
        <f t="shared" si="1"/>
        <v>86</v>
      </c>
      <c r="AM14" s="12">
        <f t="shared" si="1"/>
        <v>56</v>
      </c>
      <c r="AN14" s="12">
        <f t="shared" si="1"/>
        <v>0</v>
      </c>
      <c r="AO14" s="12">
        <f t="shared" si="1"/>
        <v>76</v>
      </c>
      <c r="AP14" s="12">
        <f t="shared" si="1"/>
        <v>66</v>
      </c>
      <c r="AQ14" s="12">
        <f t="shared" si="1"/>
        <v>0</v>
      </c>
      <c r="AR14" s="12">
        <f t="shared" si="1"/>
        <v>78</v>
      </c>
      <c r="AS14" s="12">
        <f t="shared" si="1"/>
        <v>31</v>
      </c>
      <c r="AT14" s="12">
        <f t="shared" si="1"/>
        <v>33</v>
      </c>
      <c r="AU14" s="12">
        <f t="shared" si="1"/>
        <v>0</v>
      </c>
      <c r="AV14" s="12">
        <f t="shared" si="1"/>
        <v>111</v>
      </c>
      <c r="AW14" s="12">
        <f t="shared" si="1"/>
        <v>20</v>
      </c>
      <c r="AX14" s="12">
        <f t="shared" si="1"/>
        <v>11</v>
      </c>
      <c r="AY14" s="12">
        <f t="shared" si="1"/>
        <v>0</v>
      </c>
      <c r="AZ14" s="12">
        <f t="shared" si="1"/>
        <v>25</v>
      </c>
      <c r="BA14" s="12">
        <f t="shared" si="1"/>
        <v>5</v>
      </c>
      <c r="BB14" s="12">
        <f t="shared" si="1"/>
        <v>112</v>
      </c>
      <c r="BC14" s="12">
        <f t="shared" si="1"/>
        <v>0</v>
      </c>
      <c r="BD14" s="12">
        <f t="shared" si="1"/>
        <v>1962</v>
      </c>
      <c r="BE14" s="12">
        <f t="shared" si="1"/>
        <v>1907</v>
      </c>
      <c r="BF14" s="12">
        <f t="shared" si="1"/>
        <v>0</v>
      </c>
      <c r="BG14" s="12">
        <f t="shared" si="1"/>
        <v>11</v>
      </c>
      <c r="BH14" s="12">
        <f t="shared" si="1"/>
        <v>73</v>
      </c>
      <c r="BI14" s="12">
        <f t="shared" si="1"/>
        <v>58</v>
      </c>
    </row>
  </sheetData>
  <sheetProtection selectLockedCells="1"/>
  <mergeCells count="42">
    <mergeCell ref="BH1:BH7"/>
    <mergeCell ref="BI1:BI7"/>
    <mergeCell ref="BD1:BD7"/>
    <mergeCell ref="BE1:BE7"/>
    <mergeCell ref="BF1:BF7"/>
    <mergeCell ref="BG1:BG7"/>
    <mergeCell ref="B14:C14"/>
    <mergeCell ref="B8:B13"/>
    <mergeCell ref="Y6:AA6"/>
    <mergeCell ref="AB6:AD6"/>
    <mergeCell ref="AE6:AG6"/>
    <mergeCell ref="B1:B7"/>
    <mergeCell ref="C1:C7"/>
    <mergeCell ref="D1:D7"/>
    <mergeCell ref="E1:E7"/>
    <mergeCell ref="F1:AZ1"/>
    <mergeCell ref="F2:H5"/>
    <mergeCell ref="I2:K5"/>
    <mergeCell ref="F6:H6"/>
    <mergeCell ref="AR2:AU5"/>
    <mergeCell ref="V6:X6"/>
    <mergeCell ref="AH6:AK6"/>
    <mergeCell ref="AL6:AN6"/>
    <mergeCell ref="AO6:AQ6"/>
    <mergeCell ref="I6:K6"/>
    <mergeCell ref="L6:O6"/>
    <mergeCell ref="P6:R6"/>
    <mergeCell ref="S6:U6"/>
    <mergeCell ref="AL2:AQ5"/>
    <mergeCell ref="Y2:AA5"/>
    <mergeCell ref="AB2:AD5"/>
    <mergeCell ref="AE2:AG5"/>
    <mergeCell ref="AH2:AK5"/>
    <mergeCell ref="V2:X5"/>
    <mergeCell ref="L2:O5"/>
    <mergeCell ref="AR6:AU6"/>
    <mergeCell ref="P2:R5"/>
    <mergeCell ref="S2:U5"/>
    <mergeCell ref="AZ2:BC5"/>
    <mergeCell ref="AV2:AY5"/>
    <mergeCell ref="AV6:AY6"/>
    <mergeCell ref="AZ6:B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А</vt:lpstr>
      <vt:lpstr>5 Б</vt:lpstr>
      <vt:lpstr>5 В</vt:lpstr>
      <vt:lpstr>5 Г</vt:lpstr>
      <vt:lpstr>5 Д</vt:lpstr>
      <vt:lpstr>5 Е</vt:lpstr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2019-10-09T03:58:22Z</dcterms:modified>
</cp:coreProperties>
</file>